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H:\Thesis\"/>
    </mc:Choice>
  </mc:AlternateContent>
  <bookViews>
    <workbookView xWindow="0" yWindow="0" windowWidth="24000" windowHeight="9135"/>
  </bookViews>
  <sheets>
    <sheet name="Sheet1" sheetId="1" r:id="rId1"/>
  </sheets>
  <calcPr calcId="152511" iterateDelta="1E-4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P176" i="1" l="1"/>
  <c r="H27" i="1"/>
  <c r="H28" i="1"/>
  <c r="H29" i="1"/>
  <c r="H30" i="1"/>
  <c r="H31" i="1"/>
  <c r="H32" i="1"/>
  <c r="H33" i="1"/>
  <c r="H34" i="1"/>
  <c r="H35" i="1"/>
  <c r="H36" i="1"/>
  <c r="H37" i="1"/>
  <c r="H38" i="1"/>
  <c r="H39" i="1"/>
  <c r="H40" i="1"/>
  <c r="H41" i="1"/>
  <c r="H42" i="1"/>
  <c r="H43" i="1"/>
  <c r="H44" i="1"/>
  <c r="H45" i="1"/>
  <c r="H46" i="1"/>
  <c r="H47" i="1"/>
  <c r="H48" i="1"/>
  <c r="H49" i="1"/>
  <c r="H50" i="1"/>
  <c r="H51" i="1"/>
  <c r="H52" i="1"/>
  <c r="H53" i="1"/>
  <c r="H54" i="1"/>
  <c r="H55" i="1"/>
  <c r="H56" i="1"/>
  <c r="H57" i="1"/>
  <c r="H58" i="1"/>
  <c r="H59" i="1"/>
  <c r="H60" i="1"/>
  <c r="H61" i="1"/>
  <c r="H62" i="1"/>
  <c r="H63" i="1"/>
  <c r="H64" i="1"/>
  <c r="H65" i="1"/>
  <c r="H66" i="1"/>
  <c r="H67" i="1"/>
  <c r="H68" i="1"/>
  <c r="H69" i="1"/>
  <c r="H70" i="1"/>
  <c r="H71" i="1"/>
  <c r="H72" i="1"/>
  <c r="H73" i="1"/>
  <c r="H74" i="1"/>
  <c r="H75" i="1"/>
  <c r="H76" i="1"/>
  <c r="H77" i="1"/>
  <c r="H78" i="1"/>
  <c r="H79" i="1"/>
  <c r="H80" i="1"/>
  <c r="H81" i="1"/>
  <c r="H82" i="1"/>
  <c r="H83" i="1"/>
  <c r="H84" i="1"/>
  <c r="H85" i="1"/>
  <c r="H86" i="1"/>
  <c r="H87" i="1"/>
  <c r="H88" i="1"/>
  <c r="H89" i="1"/>
  <c r="H90" i="1"/>
  <c r="H91" i="1"/>
  <c r="H92" i="1"/>
  <c r="H93" i="1"/>
  <c r="H94" i="1"/>
  <c r="H95" i="1"/>
  <c r="H96" i="1"/>
  <c r="H97" i="1"/>
  <c r="H98" i="1"/>
  <c r="H99" i="1"/>
  <c r="H100" i="1"/>
  <c r="H101" i="1"/>
  <c r="H102" i="1"/>
  <c r="H103" i="1"/>
  <c r="H104" i="1"/>
  <c r="H105" i="1"/>
  <c r="H106" i="1"/>
  <c r="H107" i="1"/>
  <c r="H108" i="1"/>
  <c r="H109" i="1"/>
  <c r="H110" i="1"/>
  <c r="H111" i="1"/>
  <c r="H112" i="1"/>
  <c r="H113" i="1"/>
  <c r="H114" i="1"/>
  <c r="H115" i="1"/>
  <c r="H116" i="1"/>
  <c r="H117" i="1"/>
  <c r="H118" i="1"/>
  <c r="H119" i="1"/>
  <c r="H120" i="1"/>
  <c r="H121" i="1"/>
  <c r="H122" i="1"/>
  <c r="H123" i="1"/>
  <c r="H124" i="1"/>
  <c r="H125" i="1"/>
  <c r="H126" i="1"/>
  <c r="H127" i="1"/>
  <c r="H128" i="1"/>
  <c r="H129" i="1"/>
  <c r="H130" i="1"/>
  <c r="H131" i="1"/>
  <c r="H132" i="1"/>
  <c r="H133" i="1"/>
  <c r="H134" i="1"/>
  <c r="H135" i="1"/>
  <c r="H136" i="1"/>
  <c r="H137" i="1"/>
  <c r="H138" i="1"/>
  <c r="H139" i="1"/>
  <c r="H140" i="1"/>
  <c r="H141" i="1"/>
  <c r="H142" i="1"/>
  <c r="H143" i="1"/>
  <c r="H144" i="1"/>
  <c r="H145" i="1"/>
  <c r="H146" i="1"/>
  <c r="H147" i="1"/>
  <c r="H148" i="1"/>
  <c r="H149" i="1"/>
  <c r="H150" i="1"/>
  <c r="H151" i="1"/>
  <c r="H152" i="1"/>
  <c r="H153" i="1"/>
  <c r="H154" i="1"/>
  <c r="H155" i="1"/>
  <c r="H156" i="1"/>
  <c r="H157" i="1"/>
  <c r="H158" i="1"/>
  <c r="H159" i="1"/>
  <c r="H160" i="1"/>
  <c r="H161" i="1"/>
  <c r="H162" i="1"/>
  <c r="H163" i="1"/>
  <c r="H164" i="1"/>
  <c r="H165" i="1"/>
  <c r="H166" i="1"/>
  <c r="H167" i="1"/>
  <c r="H168" i="1"/>
  <c r="H169" i="1"/>
  <c r="H170" i="1"/>
  <c r="H171" i="1"/>
  <c r="H172" i="1"/>
  <c r="H173" i="1"/>
  <c r="H174" i="1"/>
  <c r="H175" i="1"/>
  <c r="H176" i="1"/>
  <c r="O176" i="1"/>
  <c r="G105" i="1"/>
  <c r="G106" i="1"/>
  <c r="G107" i="1"/>
  <c r="G108" i="1"/>
  <c r="G109" i="1"/>
  <c r="G110" i="1"/>
  <c r="G111" i="1"/>
  <c r="G112" i="1"/>
  <c r="G113" i="1"/>
  <c r="G114" i="1"/>
  <c r="G115" i="1"/>
  <c r="G116" i="1"/>
  <c r="G117" i="1"/>
  <c r="G118" i="1"/>
  <c r="G119" i="1"/>
  <c r="G120" i="1"/>
  <c r="G121" i="1"/>
  <c r="G122" i="1"/>
  <c r="G123" i="1"/>
  <c r="G124" i="1"/>
  <c r="G125" i="1"/>
  <c r="G126" i="1"/>
  <c r="G127" i="1"/>
  <c r="G128" i="1"/>
  <c r="G129" i="1"/>
  <c r="G130" i="1"/>
  <c r="G131" i="1"/>
  <c r="G132" i="1"/>
  <c r="G133" i="1"/>
  <c r="G134" i="1"/>
  <c r="G135" i="1"/>
  <c r="G136" i="1"/>
  <c r="G137" i="1"/>
  <c r="G138" i="1"/>
  <c r="G139" i="1"/>
  <c r="G140" i="1"/>
  <c r="G141" i="1"/>
  <c r="G142" i="1"/>
  <c r="G143" i="1"/>
  <c r="G144" i="1"/>
  <c r="G145" i="1"/>
  <c r="G146" i="1"/>
  <c r="G147" i="1"/>
  <c r="G148" i="1"/>
  <c r="G149" i="1"/>
  <c r="G150" i="1"/>
  <c r="G151" i="1"/>
  <c r="G152" i="1"/>
  <c r="G153" i="1"/>
  <c r="G154" i="1"/>
  <c r="G155" i="1"/>
  <c r="G156" i="1"/>
  <c r="G157" i="1"/>
  <c r="G158" i="1"/>
  <c r="G159" i="1"/>
  <c r="G160" i="1"/>
  <c r="G161" i="1"/>
  <c r="G162" i="1"/>
  <c r="G163" i="1"/>
  <c r="G164" i="1"/>
  <c r="G165" i="1"/>
  <c r="G166" i="1"/>
  <c r="G167" i="1"/>
  <c r="G168" i="1"/>
  <c r="G169" i="1"/>
  <c r="G170" i="1"/>
  <c r="G171" i="1"/>
  <c r="G172" i="1"/>
  <c r="G173" i="1"/>
  <c r="G174" i="1"/>
  <c r="G175" i="1"/>
  <c r="G176" i="1"/>
  <c r="N176" i="1"/>
  <c r="M176" i="1"/>
  <c r="L176" i="1"/>
  <c r="K176" i="1"/>
  <c r="J176" i="1"/>
  <c r="E176" i="1"/>
  <c r="P175" i="1"/>
  <c r="O175" i="1"/>
  <c r="N175" i="1"/>
  <c r="M175" i="1"/>
  <c r="L175" i="1"/>
  <c r="K175" i="1"/>
  <c r="J175" i="1"/>
  <c r="E175" i="1"/>
  <c r="P174" i="1"/>
  <c r="O174" i="1"/>
  <c r="N174" i="1"/>
  <c r="M174" i="1"/>
  <c r="L174" i="1"/>
  <c r="K174" i="1"/>
  <c r="J174" i="1"/>
  <c r="E174" i="1"/>
  <c r="P173" i="1"/>
  <c r="O173" i="1"/>
  <c r="N173" i="1"/>
  <c r="M173" i="1"/>
  <c r="L173" i="1"/>
  <c r="K173" i="1"/>
  <c r="J173" i="1"/>
  <c r="E173" i="1"/>
  <c r="P172" i="1"/>
  <c r="O172" i="1"/>
  <c r="N172" i="1"/>
  <c r="M172" i="1"/>
  <c r="L172" i="1"/>
  <c r="K172" i="1"/>
  <c r="J172" i="1"/>
  <c r="E172" i="1"/>
  <c r="P171" i="1"/>
  <c r="O171" i="1"/>
  <c r="N171" i="1"/>
  <c r="M171" i="1"/>
  <c r="L171" i="1"/>
  <c r="K171" i="1"/>
  <c r="J171" i="1"/>
  <c r="E171" i="1"/>
  <c r="P170" i="1"/>
  <c r="O170" i="1"/>
  <c r="N170" i="1"/>
  <c r="M170" i="1"/>
  <c r="L170" i="1"/>
  <c r="K170" i="1"/>
  <c r="J170" i="1"/>
  <c r="E170" i="1"/>
  <c r="P169" i="1"/>
  <c r="O169" i="1"/>
  <c r="N169" i="1"/>
  <c r="M169" i="1"/>
  <c r="L169" i="1"/>
  <c r="K169" i="1"/>
  <c r="J169" i="1"/>
  <c r="E169" i="1"/>
  <c r="P168" i="1"/>
  <c r="O168" i="1"/>
  <c r="N168" i="1"/>
  <c r="M168" i="1"/>
  <c r="L168" i="1"/>
  <c r="K168" i="1"/>
  <c r="J168" i="1"/>
  <c r="E168" i="1"/>
  <c r="P167" i="1"/>
  <c r="O167" i="1"/>
  <c r="N167" i="1"/>
  <c r="M167" i="1"/>
  <c r="L167" i="1"/>
  <c r="K167" i="1"/>
  <c r="J167" i="1"/>
  <c r="E167" i="1"/>
  <c r="P166" i="1"/>
  <c r="O166" i="1"/>
  <c r="N166" i="1"/>
  <c r="M166" i="1"/>
  <c r="L166" i="1"/>
  <c r="K166" i="1"/>
  <c r="J166" i="1"/>
  <c r="E166" i="1"/>
  <c r="P165" i="1"/>
  <c r="O165" i="1"/>
  <c r="N165" i="1"/>
  <c r="M165" i="1"/>
  <c r="L165" i="1"/>
  <c r="K165" i="1"/>
  <c r="J165" i="1"/>
  <c r="E165" i="1"/>
  <c r="P164" i="1"/>
  <c r="O164" i="1"/>
  <c r="N164" i="1"/>
  <c r="M164" i="1"/>
  <c r="L164" i="1"/>
  <c r="K164" i="1"/>
  <c r="J164" i="1"/>
  <c r="E164" i="1"/>
  <c r="P163" i="1"/>
  <c r="O163" i="1"/>
  <c r="N163" i="1"/>
  <c r="M163" i="1"/>
  <c r="L163" i="1"/>
  <c r="K163" i="1"/>
  <c r="J163" i="1"/>
  <c r="E163" i="1"/>
  <c r="P162" i="1"/>
  <c r="O162" i="1"/>
  <c r="N162" i="1"/>
  <c r="M162" i="1"/>
  <c r="L162" i="1"/>
  <c r="K162" i="1"/>
  <c r="J162" i="1"/>
  <c r="E162" i="1"/>
  <c r="P161" i="1"/>
  <c r="O161" i="1"/>
  <c r="N161" i="1"/>
  <c r="M161" i="1"/>
  <c r="L161" i="1"/>
  <c r="K161" i="1"/>
  <c r="J161" i="1"/>
  <c r="E161" i="1"/>
  <c r="P160" i="1"/>
  <c r="O160" i="1"/>
  <c r="N160" i="1"/>
  <c r="M160" i="1"/>
  <c r="L160" i="1"/>
  <c r="K160" i="1"/>
  <c r="J160" i="1"/>
  <c r="E160" i="1"/>
  <c r="P159" i="1"/>
  <c r="O159" i="1"/>
  <c r="N159" i="1"/>
  <c r="M159" i="1"/>
  <c r="L159" i="1"/>
  <c r="K159" i="1"/>
  <c r="J159" i="1"/>
  <c r="E159" i="1"/>
  <c r="P158" i="1"/>
  <c r="O158" i="1"/>
  <c r="N158" i="1"/>
  <c r="M158" i="1"/>
  <c r="L158" i="1"/>
  <c r="K158" i="1"/>
  <c r="J158" i="1"/>
  <c r="E158" i="1"/>
  <c r="P157" i="1"/>
  <c r="O157" i="1"/>
  <c r="N157" i="1"/>
  <c r="M157" i="1"/>
  <c r="L157" i="1"/>
  <c r="K157" i="1"/>
  <c r="J157" i="1"/>
  <c r="E157" i="1"/>
  <c r="P156" i="1"/>
  <c r="O156" i="1"/>
  <c r="N156" i="1"/>
  <c r="M156" i="1"/>
  <c r="L156" i="1"/>
  <c r="K156" i="1"/>
  <c r="J156" i="1"/>
  <c r="E156" i="1"/>
  <c r="P155" i="1"/>
  <c r="O155" i="1"/>
  <c r="N155" i="1"/>
  <c r="M155" i="1"/>
  <c r="L155" i="1"/>
  <c r="K155" i="1"/>
  <c r="J155" i="1"/>
  <c r="E155" i="1"/>
  <c r="P154" i="1"/>
  <c r="O154" i="1"/>
  <c r="N154" i="1"/>
  <c r="M154" i="1"/>
  <c r="L154" i="1"/>
  <c r="K154" i="1"/>
  <c r="J154" i="1"/>
  <c r="E154" i="1"/>
  <c r="P153" i="1"/>
  <c r="O153" i="1"/>
  <c r="N153" i="1"/>
  <c r="M153" i="1"/>
  <c r="L153" i="1"/>
  <c r="K153" i="1"/>
  <c r="J153" i="1"/>
  <c r="E153" i="1"/>
  <c r="P152" i="1"/>
  <c r="O152" i="1"/>
  <c r="N152" i="1"/>
  <c r="M152" i="1"/>
  <c r="L152" i="1"/>
  <c r="K152" i="1"/>
  <c r="J152" i="1"/>
  <c r="E152" i="1"/>
  <c r="P151" i="1"/>
  <c r="O151" i="1"/>
  <c r="N151" i="1"/>
  <c r="M151" i="1"/>
  <c r="L151" i="1"/>
  <c r="K151" i="1"/>
  <c r="J151" i="1"/>
  <c r="E151" i="1"/>
  <c r="P150" i="1"/>
  <c r="O150" i="1"/>
  <c r="N150" i="1"/>
  <c r="M150" i="1"/>
  <c r="L150" i="1"/>
  <c r="K150" i="1"/>
  <c r="J150" i="1"/>
  <c r="E150" i="1"/>
  <c r="P149" i="1"/>
  <c r="O149" i="1"/>
  <c r="N149" i="1"/>
  <c r="M149" i="1"/>
  <c r="L149" i="1"/>
  <c r="K149" i="1"/>
  <c r="J149" i="1"/>
  <c r="E149" i="1"/>
  <c r="P148" i="1"/>
  <c r="O148" i="1"/>
  <c r="N148" i="1"/>
  <c r="M148" i="1"/>
  <c r="L148" i="1"/>
  <c r="K148" i="1"/>
  <c r="J148" i="1"/>
  <c r="E148" i="1"/>
  <c r="P147" i="1"/>
  <c r="O147" i="1"/>
  <c r="N147" i="1"/>
  <c r="M147" i="1"/>
  <c r="L147" i="1"/>
  <c r="K147" i="1"/>
  <c r="J147" i="1"/>
  <c r="E147" i="1"/>
  <c r="P146" i="1"/>
  <c r="O146" i="1"/>
  <c r="N146" i="1"/>
  <c r="M146" i="1"/>
  <c r="L146" i="1"/>
  <c r="K146" i="1"/>
  <c r="J146" i="1"/>
  <c r="E146" i="1"/>
  <c r="P145" i="1"/>
  <c r="O145" i="1"/>
  <c r="N145" i="1"/>
  <c r="M145" i="1"/>
  <c r="L145" i="1"/>
  <c r="K145" i="1"/>
  <c r="J145" i="1"/>
  <c r="E145" i="1"/>
  <c r="P144" i="1"/>
  <c r="O144" i="1"/>
  <c r="N144" i="1"/>
  <c r="M144" i="1"/>
  <c r="L144" i="1"/>
  <c r="K144" i="1"/>
  <c r="J144" i="1"/>
  <c r="E144" i="1"/>
  <c r="P143" i="1"/>
  <c r="O143" i="1"/>
  <c r="N143" i="1"/>
  <c r="M143" i="1"/>
  <c r="L143" i="1"/>
  <c r="K143" i="1"/>
  <c r="J143" i="1"/>
  <c r="E143" i="1"/>
  <c r="P142" i="1"/>
  <c r="O142" i="1"/>
  <c r="N142" i="1"/>
  <c r="M142" i="1"/>
  <c r="L142" i="1"/>
  <c r="K142" i="1"/>
  <c r="J142" i="1"/>
  <c r="E142" i="1"/>
  <c r="P141" i="1"/>
  <c r="O141" i="1"/>
  <c r="N141" i="1"/>
  <c r="M141" i="1"/>
  <c r="L141" i="1"/>
  <c r="K141" i="1"/>
  <c r="J141" i="1"/>
  <c r="E141" i="1"/>
  <c r="P140" i="1"/>
  <c r="O140" i="1"/>
  <c r="N140" i="1"/>
  <c r="M140" i="1"/>
  <c r="L140" i="1"/>
  <c r="K140" i="1"/>
  <c r="J140" i="1"/>
  <c r="E140" i="1"/>
  <c r="P139" i="1"/>
  <c r="O139" i="1"/>
  <c r="N139" i="1"/>
  <c r="M139" i="1"/>
  <c r="L139" i="1"/>
  <c r="K139" i="1"/>
  <c r="J139" i="1"/>
  <c r="E139" i="1"/>
  <c r="P138" i="1"/>
  <c r="O138" i="1"/>
  <c r="N138" i="1"/>
  <c r="M138" i="1"/>
  <c r="L138" i="1"/>
  <c r="K138" i="1"/>
  <c r="J138" i="1"/>
  <c r="E138" i="1"/>
  <c r="P137" i="1"/>
  <c r="O137" i="1"/>
  <c r="N137" i="1"/>
  <c r="M137" i="1"/>
  <c r="L137" i="1"/>
  <c r="K137" i="1"/>
  <c r="J137" i="1"/>
  <c r="E137" i="1"/>
  <c r="P136" i="1"/>
  <c r="O136" i="1"/>
  <c r="N136" i="1"/>
  <c r="M136" i="1"/>
  <c r="L136" i="1"/>
  <c r="K136" i="1"/>
  <c r="J136" i="1"/>
  <c r="E136" i="1"/>
  <c r="P135" i="1"/>
  <c r="O135" i="1"/>
  <c r="N135" i="1"/>
  <c r="M135" i="1"/>
  <c r="L135" i="1"/>
  <c r="K135" i="1"/>
  <c r="J135" i="1"/>
  <c r="E135" i="1"/>
  <c r="P134" i="1"/>
  <c r="O134" i="1"/>
  <c r="N134" i="1"/>
  <c r="M134" i="1"/>
  <c r="L134" i="1"/>
  <c r="K134" i="1"/>
  <c r="J134" i="1"/>
  <c r="E134" i="1"/>
  <c r="P133" i="1"/>
  <c r="O133" i="1"/>
  <c r="N133" i="1"/>
  <c r="M133" i="1"/>
  <c r="L133" i="1"/>
  <c r="K133" i="1"/>
  <c r="J133" i="1"/>
  <c r="E133" i="1"/>
  <c r="P132" i="1"/>
  <c r="O132" i="1"/>
  <c r="N132" i="1"/>
  <c r="M132" i="1"/>
  <c r="L132" i="1"/>
  <c r="K132" i="1"/>
  <c r="J132" i="1"/>
  <c r="E132" i="1"/>
  <c r="P131" i="1"/>
  <c r="O131" i="1"/>
  <c r="N131" i="1"/>
  <c r="M131" i="1"/>
  <c r="L131" i="1"/>
  <c r="K131" i="1"/>
  <c r="J131" i="1"/>
  <c r="E131" i="1"/>
  <c r="P130" i="1"/>
  <c r="O130" i="1"/>
  <c r="N130" i="1"/>
  <c r="M130" i="1"/>
  <c r="L130" i="1"/>
  <c r="K130" i="1"/>
  <c r="J130" i="1"/>
  <c r="E130" i="1"/>
  <c r="P129" i="1"/>
  <c r="O129" i="1"/>
  <c r="N129" i="1"/>
  <c r="M129" i="1"/>
  <c r="L129" i="1"/>
  <c r="K129" i="1"/>
  <c r="J129" i="1"/>
  <c r="E129" i="1"/>
  <c r="P128" i="1"/>
  <c r="O128" i="1"/>
  <c r="N128" i="1"/>
  <c r="M128" i="1"/>
  <c r="L128" i="1"/>
  <c r="K128" i="1"/>
  <c r="J128" i="1"/>
  <c r="E128" i="1"/>
  <c r="P127" i="1"/>
  <c r="O127" i="1"/>
  <c r="N127" i="1"/>
  <c r="M127" i="1"/>
  <c r="L127" i="1"/>
  <c r="K127" i="1"/>
  <c r="J127" i="1"/>
  <c r="E127" i="1"/>
  <c r="P126" i="1"/>
  <c r="O126" i="1"/>
  <c r="N126" i="1"/>
  <c r="M126" i="1"/>
  <c r="L126" i="1"/>
  <c r="K126" i="1"/>
  <c r="J126" i="1"/>
  <c r="E126" i="1"/>
  <c r="P125" i="1"/>
  <c r="O125" i="1"/>
  <c r="N125" i="1"/>
  <c r="M125" i="1"/>
  <c r="L125" i="1"/>
  <c r="K125" i="1"/>
  <c r="J125" i="1"/>
  <c r="E125" i="1"/>
  <c r="P124" i="1"/>
  <c r="O124" i="1"/>
  <c r="N124" i="1"/>
  <c r="M124" i="1"/>
  <c r="L124" i="1"/>
  <c r="K124" i="1"/>
  <c r="J124" i="1"/>
  <c r="E124" i="1"/>
  <c r="P123" i="1"/>
  <c r="O123" i="1"/>
  <c r="N123" i="1"/>
  <c r="M123" i="1"/>
  <c r="L123" i="1"/>
  <c r="K123" i="1"/>
  <c r="J123" i="1"/>
  <c r="E123" i="1"/>
  <c r="P122" i="1"/>
  <c r="O122" i="1"/>
  <c r="N122" i="1"/>
  <c r="M122" i="1"/>
  <c r="L122" i="1"/>
  <c r="K122" i="1"/>
  <c r="J122" i="1"/>
  <c r="E122" i="1"/>
  <c r="P121" i="1"/>
  <c r="O121" i="1"/>
  <c r="N121" i="1"/>
  <c r="M121" i="1"/>
  <c r="L121" i="1"/>
  <c r="K121" i="1"/>
  <c r="J121" i="1"/>
  <c r="E121" i="1"/>
  <c r="P120" i="1"/>
  <c r="O120" i="1"/>
  <c r="N120" i="1"/>
  <c r="M120" i="1"/>
  <c r="L120" i="1"/>
  <c r="K120" i="1"/>
  <c r="J120" i="1"/>
  <c r="E120" i="1"/>
  <c r="P119" i="1"/>
  <c r="O119" i="1"/>
  <c r="N119" i="1"/>
  <c r="M119" i="1"/>
  <c r="L119" i="1"/>
  <c r="K119" i="1"/>
  <c r="J119" i="1"/>
  <c r="E119" i="1"/>
  <c r="P118" i="1"/>
  <c r="O118" i="1"/>
  <c r="N118" i="1"/>
  <c r="M118" i="1"/>
  <c r="L118" i="1"/>
  <c r="K118" i="1"/>
  <c r="J118" i="1"/>
  <c r="E118" i="1"/>
  <c r="P117" i="1"/>
  <c r="O117" i="1"/>
  <c r="N117" i="1"/>
  <c r="M117" i="1"/>
  <c r="L117" i="1"/>
  <c r="K117" i="1"/>
  <c r="J117" i="1"/>
  <c r="E117" i="1"/>
  <c r="P116" i="1"/>
  <c r="O116" i="1"/>
  <c r="N116" i="1"/>
  <c r="M116" i="1"/>
  <c r="L116" i="1"/>
  <c r="K116" i="1"/>
  <c r="J116" i="1"/>
  <c r="E116" i="1"/>
  <c r="P115" i="1"/>
  <c r="O115" i="1"/>
  <c r="N115" i="1"/>
  <c r="M115" i="1"/>
  <c r="L115" i="1"/>
  <c r="K115" i="1"/>
  <c r="J115" i="1"/>
  <c r="E115" i="1"/>
  <c r="P114" i="1"/>
  <c r="O114" i="1"/>
  <c r="N114" i="1"/>
  <c r="M114" i="1"/>
  <c r="L114" i="1"/>
  <c r="K114" i="1"/>
  <c r="J114" i="1"/>
  <c r="E114" i="1"/>
  <c r="P113" i="1"/>
  <c r="O113" i="1"/>
  <c r="N113" i="1"/>
  <c r="M113" i="1"/>
  <c r="L113" i="1"/>
  <c r="K113" i="1"/>
  <c r="J113" i="1"/>
  <c r="E113" i="1"/>
  <c r="P112" i="1"/>
  <c r="O112" i="1"/>
  <c r="N112" i="1"/>
  <c r="M112" i="1"/>
  <c r="L112" i="1"/>
  <c r="K112" i="1"/>
  <c r="J112" i="1"/>
  <c r="E112" i="1"/>
  <c r="P111" i="1"/>
  <c r="O111" i="1"/>
  <c r="N111" i="1"/>
  <c r="M111" i="1"/>
  <c r="L111" i="1"/>
  <c r="K111" i="1"/>
  <c r="J111" i="1"/>
  <c r="E111" i="1"/>
  <c r="P110" i="1"/>
  <c r="O110" i="1"/>
  <c r="N110" i="1"/>
  <c r="M110" i="1"/>
  <c r="L110" i="1"/>
  <c r="K110" i="1"/>
  <c r="J110" i="1"/>
  <c r="E110" i="1"/>
  <c r="P109" i="1"/>
  <c r="O109" i="1"/>
  <c r="N109" i="1"/>
  <c r="M109" i="1"/>
  <c r="L109" i="1"/>
  <c r="K109" i="1"/>
  <c r="J109" i="1"/>
  <c r="E109" i="1"/>
  <c r="P108" i="1"/>
  <c r="O108" i="1"/>
  <c r="N108" i="1"/>
  <c r="M108" i="1"/>
  <c r="L108" i="1"/>
  <c r="K108" i="1"/>
  <c r="J108" i="1"/>
  <c r="E108" i="1"/>
  <c r="P107" i="1"/>
  <c r="O107" i="1"/>
  <c r="N107" i="1"/>
  <c r="M107" i="1"/>
  <c r="L107" i="1"/>
  <c r="K107" i="1"/>
  <c r="J107" i="1"/>
  <c r="E107" i="1"/>
  <c r="P106" i="1"/>
  <c r="O106" i="1"/>
  <c r="N106" i="1"/>
  <c r="M106" i="1"/>
  <c r="L106" i="1"/>
  <c r="K106" i="1"/>
  <c r="J106" i="1"/>
  <c r="E106" i="1"/>
  <c r="P105" i="1"/>
  <c r="O105" i="1"/>
  <c r="N105" i="1"/>
  <c r="M105" i="1"/>
  <c r="L105" i="1"/>
  <c r="K105" i="1"/>
  <c r="J105" i="1"/>
  <c r="E105" i="1"/>
  <c r="P104" i="1"/>
  <c r="O104" i="1"/>
  <c r="G96" i="1"/>
  <c r="G97" i="1"/>
  <c r="G98" i="1"/>
  <c r="G99" i="1"/>
  <c r="G100" i="1"/>
  <c r="G101" i="1"/>
  <c r="G102" i="1"/>
  <c r="G103" i="1"/>
  <c r="G104" i="1"/>
  <c r="N104" i="1"/>
  <c r="M104" i="1"/>
  <c r="L104" i="1"/>
  <c r="K104" i="1"/>
  <c r="J104" i="1"/>
  <c r="E104" i="1"/>
  <c r="P103" i="1"/>
  <c r="O103" i="1"/>
  <c r="N103" i="1"/>
  <c r="M103" i="1"/>
  <c r="L103" i="1"/>
  <c r="K103" i="1"/>
  <c r="J103" i="1"/>
  <c r="E103" i="1"/>
  <c r="P102" i="1"/>
  <c r="O102" i="1"/>
  <c r="N102" i="1"/>
  <c r="M102" i="1"/>
  <c r="L102" i="1"/>
  <c r="K102" i="1"/>
  <c r="J102" i="1"/>
  <c r="E102" i="1"/>
  <c r="P101" i="1"/>
  <c r="O101" i="1"/>
  <c r="N101" i="1"/>
  <c r="M101" i="1"/>
  <c r="L101" i="1"/>
  <c r="K101" i="1"/>
  <c r="J101" i="1"/>
  <c r="E101" i="1"/>
  <c r="P100" i="1"/>
  <c r="O100" i="1"/>
  <c r="N100" i="1"/>
  <c r="M100" i="1"/>
  <c r="L100" i="1"/>
  <c r="K100" i="1"/>
  <c r="J100" i="1"/>
  <c r="E100" i="1"/>
  <c r="P99" i="1"/>
  <c r="O99" i="1"/>
  <c r="N99" i="1"/>
  <c r="M99" i="1"/>
  <c r="L99" i="1"/>
  <c r="K99" i="1"/>
  <c r="J99" i="1"/>
  <c r="E99" i="1"/>
  <c r="P98" i="1"/>
  <c r="O98" i="1"/>
  <c r="N98" i="1"/>
  <c r="M98" i="1"/>
  <c r="L98" i="1"/>
  <c r="K98" i="1"/>
  <c r="J98" i="1"/>
  <c r="E98" i="1"/>
  <c r="P97" i="1"/>
  <c r="O97" i="1"/>
  <c r="N97" i="1"/>
  <c r="M97" i="1"/>
  <c r="L97" i="1"/>
  <c r="K97" i="1"/>
  <c r="J97" i="1"/>
  <c r="E97" i="1"/>
  <c r="P96" i="1"/>
  <c r="O96" i="1"/>
  <c r="N96" i="1"/>
  <c r="M96" i="1"/>
  <c r="L96" i="1"/>
  <c r="K96" i="1"/>
  <c r="J96" i="1"/>
  <c r="E96" i="1"/>
  <c r="P95" i="1"/>
  <c r="O95" i="1"/>
  <c r="N95" i="1"/>
  <c r="M95" i="1"/>
  <c r="L95" i="1"/>
  <c r="K95" i="1"/>
  <c r="J95" i="1"/>
  <c r="E95" i="1"/>
  <c r="P94" i="1"/>
  <c r="O94" i="1"/>
  <c r="N94" i="1"/>
  <c r="M94" i="1"/>
  <c r="L94" i="1"/>
  <c r="K94" i="1"/>
  <c r="J94" i="1"/>
  <c r="E94" i="1"/>
  <c r="P93" i="1"/>
  <c r="O93" i="1"/>
  <c r="N93" i="1"/>
  <c r="M93" i="1"/>
  <c r="L93" i="1"/>
  <c r="K93" i="1"/>
  <c r="J93" i="1"/>
  <c r="E93" i="1"/>
  <c r="P92" i="1"/>
  <c r="O92" i="1"/>
  <c r="N92" i="1"/>
  <c r="M92" i="1"/>
  <c r="L92" i="1"/>
  <c r="K92" i="1"/>
  <c r="J92" i="1"/>
  <c r="E92" i="1"/>
  <c r="P91" i="1"/>
  <c r="O91" i="1"/>
  <c r="N91" i="1"/>
  <c r="M91" i="1"/>
  <c r="L91" i="1"/>
  <c r="K91" i="1"/>
  <c r="J91" i="1"/>
  <c r="E91" i="1"/>
  <c r="P90" i="1"/>
  <c r="O90" i="1"/>
  <c r="N90" i="1"/>
  <c r="M90" i="1"/>
  <c r="L90" i="1"/>
  <c r="K90" i="1"/>
  <c r="J90" i="1"/>
  <c r="E90" i="1"/>
  <c r="P89" i="1"/>
  <c r="O89" i="1"/>
  <c r="N89" i="1"/>
  <c r="M89" i="1"/>
  <c r="L89" i="1"/>
  <c r="K89" i="1"/>
  <c r="J89" i="1"/>
  <c r="E89" i="1"/>
  <c r="P88" i="1"/>
  <c r="O88" i="1"/>
  <c r="N88" i="1"/>
  <c r="M88" i="1"/>
  <c r="L88" i="1"/>
  <c r="K88" i="1"/>
  <c r="J88" i="1"/>
  <c r="E88" i="1"/>
  <c r="P87" i="1"/>
  <c r="O87" i="1"/>
  <c r="N87" i="1"/>
  <c r="M87" i="1"/>
  <c r="L87" i="1"/>
  <c r="K87" i="1"/>
  <c r="J87" i="1"/>
  <c r="E87" i="1"/>
  <c r="P86" i="1"/>
  <c r="O86" i="1"/>
  <c r="N86" i="1"/>
  <c r="M86" i="1"/>
  <c r="L86" i="1"/>
  <c r="K86" i="1"/>
  <c r="J86" i="1"/>
  <c r="E86" i="1"/>
  <c r="P85" i="1"/>
  <c r="O85" i="1"/>
  <c r="N85" i="1"/>
  <c r="M85" i="1"/>
  <c r="L85" i="1"/>
  <c r="K85" i="1"/>
  <c r="J85" i="1"/>
  <c r="E85" i="1"/>
  <c r="P84" i="1"/>
  <c r="O84" i="1"/>
  <c r="N84" i="1"/>
  <c r="M84" i="1"/>
  <c r="L84" i="1"/>
  <c r="K84" i="1"/>
  <c r="J84" i="1"/>
  <c r="E84" i="1"/>
  <c r="P83" i="1"/>
  <c r="O83" i="1"/>
  <c r="N83" i="1"/>
  <c r="M83" i="1"/>
  <c r="L83" i="1"/>
  <c r="K83" i="1"/>
  <c r="J83" i="1"/>
  <c r="E83" i="1"/>
  <c r="P82" i="1"/>
  <c r="O82" i="1"/>
  <c r="N82" i="1"/>
  <c r="M82" i="1"/>
  <c r="L82" i="1"/>
  <c r="K82" i="1"/>
  <c r="J82" i="1"/>
  <c r="E82" i="1"/>
  <c r="P81" i="1"/>
  <c r="O81" i="1"/>
  <c r="N81" i="1"/>
  <c r="M81" i="1"/>
  <c r="L81" i="1"/>
  <c r="K81" i="1"/>
  <c r="J81" i="1"/>
  <c r="E81" i="1"/>
  <c r="P80" i="1"/>
  <c r="O80" i="1"/>
  <c r="N80" i="1"/>
  <c r="M80" i="1"/>
  <c r="L80" i="1"/>
  <c r="K80" i="1"/>
  <c r="J80" i="1"/>
  <c r="E80" i="1"/>
  <c r="P79" i="1"/>
  <c r="O79" i="1"/>
  <c r="N79" i="1"/>
  <c r="M79" i="1"/>
  <c r="L79" i="1"/>
  <c r="K79" i="1"/>
  <c r="J79" i="1"/>
  <c r="E79" i="1"/>
  <c r="P78" i="1"/>
  <c r="O78" i="1"/>
  <c r="N78" i="1"/>
  <c r="M78" i="1"/>
  <c r="L78" i="1"/>
  <c r="K78" i="1"/>
  <c r="J78" i="1"/>
  <c r="E78" i="1"/>
  <c r="P77" i="1"/>
  <c r="O77" i="1"/>
  <c r="N77" i="1"/>
  <c r="M77" i="1"/>
  <c r="L77" i="1"/>
  <c r="K77" i="1"/>
  <c r="J77" i="1"/>
  <c r="E77" i="1"/>
  <c r="P76" i="1"/>
  <c r="O76" i="1"/>
  <c r="N76" i="1"/>
  <c r="M76" i="1"/>
  <c r="L76" i="1"/>
  <c r="K76" i="1"/>
  <c r="J76" i="1"/>
  <c r="E76" i="1"/>
  <c r="P75" i="1"/>
  <c r="O75" i="1"/>
  <c r="N75" i="1"/>
  <c r="M75" i="1"/>
  <c r="L75" i="1"/>
  <c r="K75" i="1"/>
  <c r="J75" i="1"/>
  <c r="E75" i="1"/>
  <c r="P74" i="1"/>
  <c r="O74" i="1"/>
  <c r="N74" i="1"/>
  <c r="M74" i="1"/>
  <c r="L74" i="1"/>
  <c r="K74" i="1"/>
  <c r="J74" i="1"/>
  <c r="E74" i="1"/>
  <c r="P73" i="1"/>
  <c r="O73" i="1"/>
  <c r="N73" i="1"/>
  <c r="M73" i="1"/>
  <c r="L73" i="1"/>
  <c r="K73" i="1"/>
  <c r="J73" i="1"/>
  <c r="E73" i="1"/>
  <c r="P72" i="1"/>
  <c r="O72" i="1"/>
  <c r="N72" i="1"/>
  <c r="M72" i="1"/>
  <c r="L72" i="1"/>
  <c r="K72" i="1"/>
  <c r="J72" i="1"/>
  <c r="E72" i="1"/>
  <c r="P71" i="1"/>
  <c r="O71" i="1"/>
  <c r="N71" i="1"/>
  <c r="M71" i="1"/>
  <c r="L71" i="1"/>
  <c r="K71" i="1"/>
  <c r="J71" i="1"/>
  <c r="E71" i="1"/>
  <c r="P70" i="1"/>
  <c r="O70" i="1"/>
  <c r="N70" i="1"/>
  <c r="M70" i="1"/>
  <c r="L70" i="1"/>
  <c r="K70" i="1"/>
  <c r="J70" i="1"/>
  <c r="E70" i="1"/>
  <c r="P69" i="1"/>
  <c r="O69" i="1"/>
  <c r="N69" i="1"/>
  <c r="M69" i="1"/>
  <c r="L69" i="1"/>
  <c r="K69" i="1"/>
  <c r="J69" i="1"/>
  <c r="E69" i="1"/>
  <c r="P68" i="1"/>
  <c r="O68" i="1"/>
  <c r="N68" i="1"/>
  <c r="M68" i="1"/>
  <c r="L68" i="1"/>
  <c r="K68" i="1"/>
  <c r="J68" i="1"/>
  <c r="E68" i="1"/>
  <c r="P67" i="1"/>
  <c r="O67" i="1"/>
  <c r="N67" i="1"/>
  <c r="M67" i="1"/>
  <c r="L67" i="1"/>
  <c r="K67" i="1"/>
  <c r="J67" i="1"/>
  <c r="E67" i="1"/>
  <c r="P66" i="1"/>
  <c r="O66" i="1"/>
  <c r="N66" i="1"/>
  <c r="M66" i="1"/>
  <c r="L66" i="1"/>
  <c r="K66" i="1"/>
  <c r="J66" i="1"/>
  <c r="E66" i="1"/>
  <c r="P65" i="1"/>
  <c r="O65" i="1"/>
  <c r="N65" i="1"/>
  <c r="M65" i="1"/>
  <c r="L65" i="1"/>
  <c r="K65" i="1"/>
  <c r="J65" i="1"/>
  <c r="E65" i="1"/>
  <c r="P64" i="1"/>
  <c r="O64" i="1"/>
  <c r="N64" i="1"/>
  <c r="M64" i="1"/>
  <c r="L64" i="1"/>
  <c r="K64" i="1"/>
  <c r="J64" i="1"/>
  <c r="E64" i="1"/>
  <c r="P63" i="1"/>
  <c r="O63" i="1"/>
  <c r="N63" i="1"/>
  <c r="M63" i="1"/>
  <c r="L63" i="1"/>
  <c r="K63" i="1"/>
  <c r="J63" i="1"/>
  <c r="E63" i="1"/>
  <c r="P62" i="1"/>
  <c r="O62" i="1"/>
  <c r="N62" i="1"/>
  <c r="M62" i="1"/>
  <c r="L62" i="1"/>
  <c r="K62" i="1"/>
  <c r="J62" i="1"/>
  <c r="E62" i="1"/>
  <c r="P61" i="1"/>
  <c r="O61" i="1"/>
  <c r="N61" i="1"/>
  <c r="M61" i="1"/>
  <c r="L61" i="1"/>
  <c r="K61" i="1"/>
  <c r="J61" i="1"/>
  <c r="E61" i="1"/>
  <c r="P60" i="1"/>
  <c r="O60" i="1"/>
  <c r="N60" i="1"/>
  <c r="M60" i="1"/>
  <c r="L60" i="1"/>
  <c r="K60" i="1"/>
  <c r="J60" i="1"/>
  <c r="E60" i="1"/>
  <c r="P59" i="1"/>
  <c r="O59" i="1"/>
  <c r="N59" i="1"/>
  <c r="M59" i="1"/>
  <c r="L59" i="1"/>
  <c r="K59" i="1"/>
  <c r="J59" i="1"/>
  <c r="E59" i="1"/>
  <c r="P58" i="1"/>
  <c r="O58" i="1"/>
  <c r="N58" i="1"/>
  <c r="M58" i="1"/>
  <c r="L58" i="1"/>
  <c r="K58" i="1"/>
  <c r="J58" i="1"/>
  <c r="E58" i="1"/>
  <c r="P57" i="1"/>
  <c r="O57" i="1"/>
  <c r="N57" i="1"/>
  <c r="M57" i="1"/>
  <c r="L57" i="1"/>
  <c r="K57" i="1"/>
  <c r="J57" i="1"/>
  <c r="E57" i="1"/>
  <c r="P56" i="1"/>
  <c r="O56" i="1"/>
  <c r="N56" i="1"/>
  <c r="M56" i="1"/>
  <c r="L56" i="1"/>
  <c r="K56" i="1"/>
  <c r="J56" i="1"/>
  <c r="E56" i="1"/>
  <c r="P55" i="1"/>
  <c r="O55" i="1"/>
  <c r="N55" i="1"/>
  <c r="M55" i="1"/>
  <c r="L55" i="1"/>
  <c r="K55" i="1"/>
  <c r="J55" i="1"/>
  <c r="E55" i="1"/>
  <c r="P54" i="1"/>
  <c r="O54" i="1"/>
  <c r="N54" i="1"/>
  <c r="M54" i="1"/>
  <c r="L54" i="1"/>
  <c r="K54" i="1"/>
  <c r="J54" i="1"/>
  <c r="E54" i="1"/>
  <c r="P53" i="1"/>
  <c r="O53" i="1"/>
  <c r="N53" i="1"/>
  <c r="M53" i="1"/>
  <c r="L53" i="1"/>
  <c r="K53" i="1"/>
  <c r="J53" i="1"/>
  <c r="E53" i="1"/>
  <c r="P52" i="1"/>
  <c r="O52" i="1"/>
  <c r="N52" i="1"/>
  <c r="M52" i="1"/>
  <c r="L52" i="1"/>
  <c r="K52" i="1"/>
  <c r="J52" i="1"/>
  <c r="E52" i="1"/>
  <c r="P51" i="1"/>
  <c r="O51" i="1"/>
  <c r="N51" i="1"/>
  <c r="M51" i="1"/>
  <c r="L51" i="1"/>
  <c r="K51" i="1"/>
  <c r="J51" i="1"/>
  <c r="E51" i="1"/>
  <c r="P50" i="1"/>
  <c r="O50" i="1"/>
  <c r="N50" i="1"/>
  <c r="M50" i="1"/>
  <c r="L50" i="1"/>
  <c r="K50" i="1"/>
  <c r="J50" i="1"/>
  <c r="E50" i="1"/>
  <c r="P49" i="1"/>
  <c r="O49" i="1"/>
  <c r="N49" i="1"/>
  <c r="M49" i="1"/>
  <c r="L49" i="1"/>
  <c r="K49" i="1"/>
  <c r="J49" i="1"/>
  <c r="E49" i="1"/>
  <c r="P48" i="1"/>
  <c r="O48" i="1"/>
  <c r="N48" i="1"/>
  <c r="M48" i="1"/>
  <c r="L48" i="1"/>
  <c r="K48" i="1"/>
  <c r="J48" i="1"/>
  <c r="E48" i="1"/>
  <c r="P47" i="1"/>
  <c r="O47" i="1"/>
  <c r="N47" i="1"/>
  <c r="M47" i="1"/>
  <c r="L47" i="1"/>
  <c r="K47" i="1"/>
  <c r="J47" i="1"/>
  <c r="E47" i="1"/>
  <c r="P46" i="1"/>
  <c r="O46" i="1"/>
  <c r="N46" i="1"/>
  <c r="M46" i="1"/>
  <c r="L46" i="1"/>
  <c r="K46" i="1"/>
  <c r="J46" i="1"/>
  <c r="E46" i="1"/>
  <c r="P45" i="1"/>
  <c r="O45" i="1"/>
  <c r="N45" i="1"/>
  <c r="M45" i="1"/>
  <c r="L45" i="1"/>
  <c r="K45" i="1"/>
  <c r="J45" i="1"/>
  <c r="E45" i="1"/>
  <c r="P44" i="1"/>
  <c r="O44" i="1"/>
  <c r="N44" i="1"/>
  <c r="M44" i="1"/>
  <c r="L44" i="1"/>
  <c r="K44" i="1"/>
  <c r="J44" i="1"/>
  <c r="E44" i="1"/>
  <c r="P43" i="1"/>
  <c r="O43" i="1"/>
  <c r="N43" i="1"/>
  <c r="M43" i="1"/>
  <c r="L43" i="1"/>
  <c r="K43" i="1"/>
  <c r="J43" i="1"/>
  <c r="E43" i="1"/>
  <c r="P42" i="1"/>
  <c r="O42" i="1"/>
  <c r="N42" i="1"/>
  <c r="M42" i="1"/>
  <c r="L42" i="1"/>
  <c r="K42" i="1"/>
  <c r="J42" i="1"/>
  <c r="E42" i="1"/>
  <c r="P41" i="1"/>
  <c r="O41" i="1"/>
  <c r="N41" i="1"/>
  <c r="M41" i="1"/>
  <c r="L41" i="1"/>
  <c r="K41" i="1"/>
  <c r="J41" i="1"/>
  <c r="E41" i="1"/>
  <c r="P40" i="1"/>
  <c r="O40" i="1"/>
  <c r="N40" i="1"/>
  <c r="M40" i="1"/>
  <c r="L40" i="1"/>
  <c r="K40" i="1"/>
  <c r="J40" i="1"/>
  <c r="E40" i="1"/>
  <c r="P39" i="1"/>
  <c r="O39" i="1"/>
  <c r="N39" i="1"/>
  <c r="M39" i="1"/>
  <c r="L39" i="1"/>
  <c r="K39" i="1"/>
  <c r="J39" i="1"/>
  <c r="E39" i="1"/>
  <c r="P38" i="1"/>
  <c r="O38" i="1"/>
  <c r="N38" i="1"/>
  <c r="M38" i="1"/>
  <c r="L38" i="1"/>
  <c r="K38" i="1"/>
  <c r="J38" i="1"/>
  <c r="E38" i="1"/>
  <c r="P37" i="1"/>
  <c r="O37" i="1"/>
  <c r="N37" i="1"/>
  <c r="M37" i="1"/>
  <c r="L37" i="1"/>
  <c r="K37" i="1"/>
  <c r="J37" i="1"/>
  <c r="E37" i="1"/>
  <c r="P36" i="1"/>
  <c r="O36" i="1"/>
  <c r="N36" i="1"/>
  <c r="M36" i="1"/>
  <c r="L36" i="1"/>
  <c r="K36" i="1"/>
  <c r="J36" i="1"/>
  <c r="E36" i="1"/>
  <c r="P35" i="1"/>
  <c r="O35" i="1"/>
  <c r="N35" i="1"/>
  <c r="M35" i="1"/>
  <c r="L35" i="1"/>
  <c r="K35" i="1"/>
  <c r="J35" i="1"/>
  <c r="E35" i="1"/>
  <c r="P34" i="1"/>
  <c r="O34" i="1"/>
  <c r="N34" i="1"/>
  <c r="M34" i="1"/>
  <c r="L34" i="1"/>
  <c r="K34" i="1"/>
  <c r="J34" i="1"/>
  <c r="E34" i="1"/>
  <c r="P33" i="1"/>
  <c r="O33" i="1"/>
  <c r="N33" i="1"/>
  <c r="M33" i="1"/>
  <c r="L33" i="1"/>
  <c r="K33" i="1"/>
  <c r="J33" i="1"/>
  <c r="E33" i="1"/>
  <c r="P32" i="1"/>
  <c r="O32" i="1"/>
  <c r="N32" i="1"/>
  <c r="M32" i="1"/>
  <c r="L32" i="1"/>
  <c r="K32" i="1"/>
  <c r="J32" i="1"/>
  <c r="E32" i="1"/>
  <c r="P31" i="1"/>
  <c r="O31" i="1"/>
  <c r="N31" i="1"/>
  <c r="M31" i="1"/>
  <c r="L31" i="1"/>
  <c r="K31" i="1"/>
  <c r="J31" i="1"/>
  <c r="E31" i="1"/>
  <c r="P30" i="1"/>
  <c r="O30" i="1"/>
  <c r="N30" i="1"/>
  <c r="M30" i="1"/>
  <c r="L30" i="1"/>
  <c r="K30" i="1"/>
  <c r="J30" i="1"/>
  <c r="E30" i="1"/>
  <c r="P29" i="1"/>
  <c r="O29" i="1"/>
  <c r="N29" i="1"/>
  <c r="M29" i="1"/>
  <c r="L29" i="1"/>
  <c r="K29" i="1"/>
  <c r="J29" i="1"/>
  <c r="E29" i="1"/>
  <c r="P28" i="1"/>
  <c r="O28" i="1"/>
  <c r="N28" i="1"/>
  <c r="M28" i="1"/>
  <c r="L28" i="1"/>
  <c r="K28" i="1"/>
  <c r="J28" i="1"/>
  <c r="E28" i="1"/>
  <c r="P27" i="1"/>
  <c r="O27" i="1"/>
  <c r="N27" i="1"/>
  <c r="M27" i="1"/>
  <c r="L27" i="1"/>
  <c r="K27" i="1"/>
  <c r="J27" i="1"/>
  <c r="E27" i="1"/>
  <c r="P26" i="1"/>
  <c r="O26" i="1"/>
  <c r="N26" i="1"/>
  <c r="M26" i="1"/>
  <c r="L26" i="1"/>
  <c r="K26" i="1"/>
  <c r="J26" i="1"/>
  <c r="E26" i="1"/>
  <c r="P25" i="1"/>
  <c r="O25" i="1"/>
  <c r="N25" i="1"/>
  <c r="M25" i="1"/>
  <c r="L25" i="1"/>
  <c r="K25" i="1"/>
  <c r="J25" i="1"/>
  <c r="E25" i="1"/>
  <c r="P24" i="1"/>
  <c r="O24" i="1"/>
  <c r="N24" i="1"/>
  <c r="M24" i="1"/>
  <c r="L24" i="1"/>
  <c r="K24" i="1"/>
  <c r="J24" i="1"/>
  <c r="E24" i="1"/>
  <c r="P23" i="1"/>
  <c r="O23" i="1"/>
  <c r="N23" i="1"/>
  <c r="M23" i="1"/>
  <c r="L23" i="1"/>
  <c r="K23" i="1"/>
  <c r="J23" i="1"/>
  <c r="E23" i="1"/>
  <c r="P22" i="1"/>
  <c r="O22" i="1"/>
  <c r="N22" i="1"/>
  <c r="M22" i="1"/>
  <c r="L22" i="1"/>
  <c r="K22" i="1"/>
  <c r="J22" i="1"/>
  <c r="E22" i="1"/>
  <c r="P21" i="1"/>
  <c r="O21" i="1"/>
  <c r="N21" i="1"/>
  <c r="M21" i="1"/>
  <c r="L21" i="1"/>
  <c r="K21" i="1"/>
  <c r="J21" i="1"/>
  <c r="E21" i="1"/>
  <c r="P20" i="1"/>
  <c r="O20" i="1"/>
  <c r="N20" i="1"/>
  <c r="M20" i="1"/>
  <c r="L20" i="1"/>
  <c r="K20" i="1"/>
  <c r="J20" i="1"/>
  <c r="E20" i="1"/>
  <c r="P19" i="1"/>
  <c r="O19" i="1"/>
  <c r="N19" i="1"/>
  <c r="M19" i="1"/>
  <c r="L19" i="1"/>
  <c r="K19" i="1"/>
  <c r="J19" i="1"/>
  <c r="E19" i="1"/>
  <c r="P18" i="1"/>
  <c r="O18" i="1"/>
  <c r="N18" i="1"/>
  <c r="M18" i="1"/>
  <c r="L18" i="1"/>
  <c r="K18" i="1"/>
  <c r="J18" i="1"/>
  <c r="E18" i="1"/>
  <c r="P17" i="1"/>
  <c r="O17" i="1"/>
  <c r="N17" i="1"/>
  <c r="M17" i="1"/>
  <c r="L17" i="1"/>
  <c r="K17" i="1"/>
  <c r="J17" i="1"/>
  <c r="E17" i="1"/>
  <c r="P16" i="1"/>
  <c r="O16" i="1"/>
  <c r="N16" i="1"/>
  <c r="M16" i="1"/>
  <c r="L16" i="1"/>
  <c r="K16" i="1"/>
  <c r="J16" i="1"/>
  <c r="E16" i="1"/>
  <c r="P15" i="1"/>
  <c r="O15" i="1"/>
  <c r="N15" i="1"/>
  <c r="M15" i="1"/>
  <c r="L15" i="1"/>
  <c r="K15" i="1"/>
  <c r="J15" i="1"/>
  <c r="E15" i="1"/>
  <c r="P14" i="1"/>
  <c r="O14" i="1"/>
  <c r="N14" i="1"/>
  <c r="M14" i="1"/>
  <c r="L14" i="1"/>
  <c r="K14" i="1"/>
  <c r="J14" i="1"/>
  <c r="E14" i="1"/>
  <c r="P13" i="1"/>
  <c r="O13" i="1"/>
  <c r="N13" i="1"/>
  <c r="M13" i="1"/>
  <c r="L13" i="1"/>
  <c r="K13" i="1"/>
  <c r="J13" i="1"/>
  <c r="E13" i="1"/>
  <c r="P12" i="1"/>
  <c r="O12" i="1"/>
  <c r="N12" i="1"/>
  <c r="M12" i="1"/>
  <c r="L12" i="1"/>
  <c r="K12" i="1"/>
  <c r="J12" i="1"/>
  <c r="E12" i="1"/>
  <c r="P11" i="1"/>
  <c r="O11" i="1"/>
  <c r="N11" i="1"/>
  <c r="M11" i="1"/>
  <c r="L11" i="1"/>
  <c r="K11" i="1"/>
  <c r="J11" i="1"/>
  <c r="E11" i="1"/>
  <c r="P10" i="1"/>
  <c r="O10" i="1"/>
  <c r="N10" i="1"/>
  <c r="M10" i="1"/>
  <c r="L10" i="1"/>
  <c r="K10" i="1"/>
  <c r="J10" i="1"/>
  <c r="E10" i="1"/>
  <c r="P9" i="1"/>
  <c r="O9" i="1"/>
  <c r="N9" i="1"/>
  <c r="M9" i="1"/>
  <c r="L9" i="1"/>
  <c r="K9" i="1"/>
  <c r="J9" i="1"/>
  <c r="E9" i="1"/>
  <c r="P8" i="1"/>
  <c r="O8" i="1"/>
  <c r="N8" i="1"/>
  <c r="M8" i="1"/>
  <c r="L8" i="1"/>
  <c r="K8" i="1"/>
  <c r="J8" i="1"/>
  <c r="E8" i="1"/>
  <c r="P7" i="1"/>
  <c r="O7" i="1"/>
  <c r="N7" i="1"/>
  <c r="M7" i="1"/>
  <c r="L7" i="1"/>
  <c r="K7" i="1"/>
  <c r="J7" i="1"/>
  <c r="E7" i="1"/>
  <c r="P6" i="1"/>
  <c r="O6" i="1"/>
  <c r="N6" i="1"/>
  <c r="M6" i="1"/>
  <c r="L6" i="1"/>
  <c r="K6" i="1"/>
  <c r="J6" i="1"/>
  <c r="E6" i="1"/>
  <c r="P5" i="1"/>
  <c r="O5" i="1"/>
  <c r="N5" i="1"/>
  <c r="M5" i="1"/>
  <c r="L5" i="1"/>
  <c r="K5" i="1"/>
  <c r="J5" i="1"/>
  <c r="E5" i="1"/>
  <c r="P4" i="1"/>
  <c r="O4" i="1"/>
  <c r="N4" i="1"/>
  <c r="M4" i="1"/>
  <c r="L4" i="1"/>
  <c r="K4" i="1"/>
  <c r="J4" i="1"/>
  <c r="E4" i="1"/>
</calcChain>
</file>

<file path=xl/sharedStrings.xml><?xml version="1.0" encoding="utf-8"?>
<sst xmlns="http://schemas.openxmlformats.org/spreadsheetml/2006/main" count="23" uniqueCount="21">
  <si>
    <t>LINEAR INTERPOLATION</t>
  </si>
  <si>
    <t>BASED ON LINEAR INTERPOLATION TO 1760 AND NATURAL RATE OF INCREASE AFTER 1760</t>
  </si>
  <si>
    <t>BASED ON Natural Rate of Increase After 1711</t>
  </si>
  <si>
    <t>TOTALE</t>
  </si>
  <si>
    <t>CATHOLIQUE HENRIPIN</t>
  </si>
  <si>
    <t>CATHOLIQUE CHARBONNEAU</t>
  </si>
  <si>
    <t>TOTAL</t>
  </si>
  <si>
    <t>HENRIPIN</t>
  </si>
  <si>
    <t>CHARBONNEAU</t>
  </si>
  <si>
    <t>Marriages</t>
  </si>
  <si>
    <t>Births</t>
  </si>
  <si>
    <t>Ratio</t>
  </si>
  <si>
    <t>Population</t>
  </si>
  <si>
    <t>Deaths</t>
  </si>
  <si>
    <t>Death rate using Henripin</t>
  </si>
  <si>
    <t>Death rate using Charbonneau</t>
  </si>
  <si>
    <t>Birth Rates Henripin</t>
  </si>
  <si>
    <t>Births Charbonneau</t>
  </si>
  <si>
    <t>Nuptiality Rates Henripin</t>
  </si>
  <si>
    <t>Nuptialitys Charbonneau</t>
  </si>
  <si>
    <t>Birth per marriage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</si>
</sst>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176"/>
  <sheetViews>
    <sheetView tabSelected="1" workbookViewId="0">
      <selection activeCell="I9" sqref="I9"/>
    </sheetView>
  </sheetViews>
  <sheetFormatPr defaultRowHeight="15" x14ac:dyDescent="0.25"/>
  <sheetData>
    <row r="1" spans="2:16" x14ac:dyDescent="0.25">
      <c r="F1" t="s">
        <v>0</v>
      </c>
      <c r="G1" t="s">
        <v>1</v>
      </c>
      <c r="H1" t="s">
        <v>2</v>
      </c>
    </row>
    <row r="2" spans="2:16" x14ac:dyDescent="0.25">
      <c r="F2" t="s">
        <v>3</v>
      </c>
      <c r="G2" t="s">
        <v>4</v>
      </c>
      <c r="H2" t="s">
        <v>5</v>
      </c>
      <c r="I2" t="s">
        <v>6</v>
      </c>
      <c r="J2" t="s">
        <v>7</v>
      </c>
      <c r="K2" t="s">
        <v>8</v>
      </c>
    </row>
    <row r="3" spans="2:16" x14ac:dyDescent="0.25">
      <c r="C3" t="s">
        <v>9</v>
      </c>
      <c r="D3" t="s">
        <v>10</v>
      </c>
      <c r="E3" t="s">
        <v>11</v>
      </c>
      <c r="F3" t="s">
        <v>12</v>
      </c>
      <c r="G3" t="s">
        <v>12</v>
      </c>
      <c r="H3" t="s">
        <v>12</v>
      </c>
      <c r="I3" t="s">
        <v>13</v>
      </c>
      <c r="J3" t="s">
        <v>14</v>
      </c>
      <c r="K3" t="s">
        <v>15</v>
      </c>
      <c r="L3" t="s">
        <v>16</v>
      </c>
      <c r="M3" t="s">
        <v>17</v>
      </c>
      <c r="N3" t="s">
        <v>18</v>
      </c>
      <c r="O3" t="s">
        <v>19</v>
      </c>
      <c r="P3" t="s">
        <v>20</v>
      </c>
    </row>
    <row r="4" spans="2:16" x14ac:dyDescent="0.25">
      <c r="B4">
        <v>1688</v>
      </c>
      <c r="C4">
        <v>144</v>
      </c>
      <c r="D4">
        <v>434</v>
      </c>
      <c r="E4">
        <f>D4/C4</f>
        <v>3.0138888888888888</v>
      </c>
      <c r="F4">
        <v>11562</v>
      </c>
      <c r="G4">
        <v>11562</v>
      </c>
      <c r="H4">
        <v>11562</v>
      </c>
      <c r="I4">
        <v>273</v>
      </c>
      <c r="J4">
        <f>I4/(G4/1000)</f>
        <v>23.611831862999484</v>
      </c>
      <c r="K4">
        <f>I4/(H4/1000)</f>
        <v>23.611831862999484</v>
      </c>
      <c r="L4">
        <f t="shared" ref="L4:L67" si="0">D4/(G4/1000)</f>
        <v>37.536758346306868</v>
      </c>
      <c r="M4">
        <f t="shared" ref="M4:M67" si="1">D4/(H4/1000)</f>
        <v>37.536758346306868</v>
      </c>
      <c r="N4">
        <f t="shared" ref="N4:N67" si="2">C4/(G4/1000)</f>
        <v>12.454592631032694</v>
      </c>
      <c r="O4">
        <f t="shared" ref="O4:O67" si="3">C4/(H4/1000)</f>
        <v>12.454592631032694</v>
      </c>
      <c r="P4">
        <f t="shared" ref="P4:P67" si="4">D4/C4</f>
        <v>3.0138888888888888</v>
      </c>
    </row>
    <row r="5" spans="2:16" x14ac:dyDescent="0.25">
      <c r="B5">
        <v>1689</v>
      </c>
      <c r="C5">
        <v>140</v>
      </c>
      <c r="D5">
        <v>482</v>
      </c>
      <c r="E5">
        <f t="shared" ref="E5:E15" si="5">D5/C5</f>
        <v>3.4428571428571431</v>
      </c>
      <c r="F5">
        <v>11779.25</v>
      </c>
      <c r="G5">
        <v>11779.25</v>
      </c>
      <c r="H5">
        <v>11779.25</v>
      </c>
      <c r="I5">
        <v>220</v>
      </c>
      <c r="J5">
        <f t="shared" ref="J5:J68" si="6">I5/(G5/1000)</f>
        <v>18.676910669185222</v>
      </c>
      <c r="K5">
        <f t="shared" ref="K5:K68" si="7">I5/(H5/1000)</f>
        <v>18.676910669185222</v>
      </c>
      <c r="L5">
        <f t="shared" si="0"/>
        <v>40.919413375214894</v>
      </c>
      <c r="M5">
        <f t="shared" si="1"/>
        <v>40.919413375214894</v>
      </c>
      <c r="N5">
        <f t="shared" si="2"/>
        <v>11.885306789481504</v>
      </c>
      <c r="O5">
        <f t="shared" si="3"/>
        <v>11.885306789481504</v>
      </c>
      <c r="P5">
        <f t="shared" si="4"/>
        <v>3.4428571428571431</v>
      </c>
    </row>
    <row r="6" spans="2:16" x14ac:dyDescent="0.25">
      <c r="B6">
        <v>1690</v>
      </c>
      <c r="C6">
        <v>104</v>
      </c>
      <c r="D6">
        <v>510</v>
      </c>
      <c r="E6">
        <f t="shared" si="5"/>
        <v>4.9038461538461542</v>
      </c>
      <c r="F6">
        <v>11996.5</v>
      </c>
      <c r="G6">
        <v>11996.5</v>
      </c>
      <c r="H6">
        <v>11996.5</v>
      </c>
      <c r="I6">
        <v>181</v>
      </c>
      <c r="J6">
        <f t="shared" si="6"/>
        <v>15.087733922394033</v>
      </c>
      <c r="K6">
        <f t="shared" si="7"/>
        <v>15.087733922394033</v>
      </c>
      <c r="L6">
        <f t="shared" si="0"/>
        <v>42.512399449839542</v>
      </c>
      <c r="M6">
        <f t="shared" si="1"/>
        <v>42.512399449839542</v>
      </c>
      <c r="N6">
        <f t="shared" si="2"/>
        <v>8.6691951819280622</v>
      </c>
      <c r="O6">
        <f t="shared" si="3"/>
        <v>8.6691951819280622</v>
      </c>
      <c r="P6">
        <f t="shared" si="4"/>
        <v>4.9038461538461542</v>
      </c>
    </row>
    <row r="7" spans="2:16" x14ac:dyDescent="0.25">
      <c r="B7">
        <v>1691</v>
      </c>
      <c r="C7">
        <v>112</v>
      </c>
      <c r="D7">
        <v>539</v>
      </c>
      <c r="E7">
        <f t="shared" si="5"/>
        <v>4.8125</v>
      </c>
      <c r="F7">
        <v>12213.75</v>
      </c>
      <c r="G7">
        <v>12213.75</v>
      </c>
      <c r="H7">
        <v>12213.75</v>
      </c>
      <c r="I7">
        <v>199</v>
      </c>
      <c r="J7">
        <f t="shared" si="6"/>
        <v>16.293112271006038</v>
      </c>
      <c r="K7">
        <f t="shared" si="7"/>
        <v>16.293112271006038</v>
      </c>
      <c r="L7">
        <f t="shared" si="0"/>
        <v>44.130590522976156</v>
      </c>
      <c r="M7">
        <f t="shared" si="1"/>
        <v>44.130590522976156</v>
      </c>
      <c r="N7">
        <f t="shared" si="2"/>
        <v>9.1699928359430967</v>
      </c>
      <c r="O7">
        <f t="shared" si="3"/>
        <v>9.1699928359430967</v>
      </c>
      <c r="P7">
        <f t="shared" si="4"/>
        <v>4.8125</v>
      </c>
    </row>
    <row r="8" spans="2:16" x14ac:dyDescent="0.25">
      <c r="B8">
        <v>1692</v>
      </c>
      <c r="C8">
        <v>98</v>
      </c>
      <c r="D8">
        <v>574</v>
      </c>
      <c r="E8">
        <f t="shared" si="5"/>
        <v>5.8571428571428568</v>
      </c>
      <c r="F8">
        <v>12431</v>
      </c>
      <c r="G8">
        <v>12431</v>
      </c>
      <c r="H8">
        <v>12431</v>
      </c>
      <c r="I8">
        <v>165</v>
      </c>
      <c r="J8">
        <f t="shared" si="6"/>
        <v>13.273268441798729</v>
      </c>
      <c r="K8">
        <f t="shared" si="7"/>
        <v>13.273268441798729</v>
      </c>
      <c r="L8">
        <f t="shared" si="0"/>
        <v>46.174885367227098</v>
      </c>
      <c r="M8">
        <f t="shared" si="1"/>
        <v>46.174885367227098</v>
      </c>
      <c r="N8">
        <f t="shared" si="2"/>
        <v>7.8835170139168218</v>
      </c>
      <c r="O8">
        <f t="shared" si="3"/>
        <v>7.8835170139168218</v>
      </c>
      <c r="P8">
        <f t="shared" si="4"/>
        <v>5.8571428571428568</v>
      </c>
    </row>
    <row r="9" spans="2:16" x14ac:dyDescent="0.25">
      <c r="B9">
        <v>1693</v>
      </c>
      <c r="C9">
        <v>85</v>
      </c>
      <c r="D9">
        <v>583</v>
      </c>
      <c r="E9">
        <f t="shared" si="5"/>
        <v>6.8588235294117643</v>
      </c>
      <c r="F9">
        <v>12833.67</v>
      </c>
      <c r="G9">
        <v>12833.67</v>
      </c>
      <c r="H9">
        <v>12833.67</v>
      </c>
      <c r="I9">
        <v>162</v>
      </c>
      <c r="J9">
        <f t="shared" si="6"/>
        <v>12.623045473352517</v>
      </c>
      <c r="K9">
        <f t="shared" si="7"/>
        <v>12.623045473352517</v>
      </c>
      <c r="L9">
        <f t="shared" si="0"/>
        <v>45.427379697311835</v>
      </c>
      <c r="M9">
        <f t="shared" si="1"/>
        <v>45.427379697311835</v>
      </c>
      <c r="N9">
        <f t="shared" si="2"/>
        <v>6.6232028718207649</v>
      </c>
      <c r="O9">
        <f t="shared" si="3"/>
        <v>6.6232028718207649</v>
      </c>
      <c r="P9">
        <f t="shared" si="4"/>
        <v>6.8588235294117643</v>
      </c>
    </row>
    <row r="10" spans="2:16" x14ac:dyDescent="0.25">
      <c r="B10">
        <v>1694</v>
      </c>
      <c r="C10">
        <v>157</v>
      </c>
      <c r="D10">
        <v>627</v>
      </c>
      <c r="E10">
        <f t="shared" si="5"/>
        <v>3.9936305732484074</v>
      </c>
      <c r="F10">
        <v>13236.34</v>
      </c>
      <c r="G10">
        <v>13236.34</v>
      </c>
      <c r="H10">
        <v>13236.34</v>
      </c>
      <c r="I10">
        <v>196</v>
      </c>
      <c r="J10">
        <f t="shared" si="6"/>
        <v>14.807718750047218</v>
      </c>
      <c r="K10">
        <f t="shared" si="7"/>
        <v>14.807718750047218</v>
      </c>
      <c r="L10">
        <f t="shared" si="0"/>
        <v>47.369590083059215</v>
      </c>
      <c r="M10">
        <f t="shared" si="1"/>
        <v>47.369590083059215</v>
      </c>
      <c r="N10">
        <f t="shared" si="2"/>
        <v>11.861284917129659</v>
      </c>
      <c r="O10">
        <f t="shared" si="3"/>
        <v>11.861284917129659</v>
      </c>
      <c r="P10">
        <f t="shared" si="4"/>
        <v>3.9936305732484074</v>
      </c>
    </row>
    <row r="11" spans="2:16" x14ac:dyDescent="0.25">
      <c r="B11">
        <v>1695</v>
      </c>
      <c r="C11">
        <v>114</v>
      </c>
      <c r="D11">
        <v>650</v>
      </c>
      <c r="E11">
        <f t="shared" si="5"/>
        <v>5.7017543859649127</v>
      </c>
      <c r="F11">
        <v>13639</v>
      </c>
      <c r="G11">
        <v>13639</v>
      </c>
      <c r="H11">
        <v>13639</v>
      </c>
      <c r="I11">
        <v>158</v>
      </c>
      <c r="J11">
        <f t="shared" si="6"/>
        <v>11.584427010777917</v>
      </c>
      <c r="K11">
        <f t="shared" si="7"/>
        <v>11.584427010777917</v>
      </c>
      <c r="L11">
        <f t="shared" si="0"/>
        <v>47.657452892440794</v>
      </c>
      <c r="M11">
        <f t="shared" si="1"/>
        <v>47.657452892440794</v>
      </c>
      <c r="N11">
        <f t="shared" si="2"/>
        <v>8.3583840457511549</v>
      </c>
      <c r="O11">
        <f t="shared" si="3"/>
        <v>8.3583840457511549</v>
      </c>
      <c r="P11">
        <f t="shared" si="4"/>
        <v>5.7017543859649127</v>
      </c>
    </row>
    <row r="12" spans="2:16" x14ac:dyDescent="0.25">
      <c r="B12">
        <v>1696</v>
      </c>
      <c r="C12">
        <v>138</v>
      </c>
      <c r="D12">
        <v>657</v>
      </c>
      <c r="E12">
        <f>D12/C12</f>
        <v>4.7608695652173916</v>
      </c>
      <c r="F12">
        <v>14211</v>
      </c>
      <c r="G12">
        <v>14211</v>
      </c>
      <c r="H12">
        <v>14211</v>
      </c>
      <c r="I12">
        <v>143</v>
      </c>
      <c r="J12">
        <f t="shared" si="6"/>
        <v>10.062627542044895</v>
      </c>
      <c r="K12">
        <f t="shared" si="7"/>
        <v>10.062627542044895</v>
      </c>
      <c r="L12">
        <f t="shared" si="0"/>
        <v>46.231792273590877</v>
      </c>
      <c r="M12">
        <f t="shared" si="1"/>
        <v>46.231792273590877</v>
      </c>
      <c r="N12">
        <f t="shared" si="2"/>
        <v>9.710787418197171</v>
      </c>
      <c r="O12">
        <f t="shared" si="3"/>
        <v>9.710787418197171</v>
      </c>
      <c r="P12">
        <f t="shared" si="4"/>
        <v>4.7608695652173916</v>
      </c>
    </row>
    <row r="13" spans="2:16" x14ac:dyDescent="0.25">
      <c r="B13">
        <v>1697</v>
      </c>
      <c r="C13">
        <v>117</v>
      </c>
      <c r="D13">
        <v>721</v>
      </c>
      <c r="E13">
        <f t="shared" si="5"/>
        <v>6.1623931623931627</v>
      </c>
      <c r="F13">
        <v>14783</v>
      </c>
      <c r="G13">
        <v>14783</v>
      </c>
      <c r="H13">
        <v>14783</v>
      </c>
      <c r="I13">
        <v>163</v>
      </c>
      <c r="J13">
        <f t="shared" si="6"/>
        <v>11.02617871879862</v>
      </c>
      <c r="K13">
        <f t="shared" si="7"/>
        <v>11.02617871879862</v>
      </c>
      <c r="L13">
        <f t="shared" si="0"/>
        <v>48.772238381925185</v>
      </c>
      <c r="M13">
        <f t="shared" si="1"/>
        <v>48.772238381925185</v>
      </c>
      <c r="N13">
        <f t="shared" si="2"/>
        <v>7.914496380978151</v>
      </c>
      <c r="O13">
        <f t="shared" si="3"/>
        <v>7.914496380978151</v>
      </c>
      <c r="P13">
        <f t="shared" si="4"/>
        <v>6.1623931623931627</v>
      </c>
    </row>
    <row r="14" spans="2:16" x14ac:dyDescent="0.25">
      <c r="B14">
        <v>1698</v>
      </c>
      <c r="C14">
        <v>186</v>
      </c>
      <c r="D14">
        <v>797</v>
      </c>
      <c r="E14">
        <f t="shared" si="5"/>
        <v>4.28494623655914</v>
      </c>
      <c r="F14">
        <v>15355</v>
      </c>
      <c r="G14">
        <v>15355</v>
      </c>
      <c r="H14">
        <v>15355</v>
      </c>
      <c r="I14">
        <v>213</v>
      </c>
      <c r="J14">
        <f t="shared" si="6"/>
        <v>13.871703028329534</v>
      </c>
      <c r="K14">
        <f t="shared" si="7"/>
        <v>13.871703028329534</v>
      </c>
      <c r="L14">
        <f t="shared" si="0"/>
        <v>51.904916965157931</v>
      </c>
      <c r="M14">
        <f t="shared" si="1"/>
        <v>51.904916965157931</v>
      </c>
      <c r="N14">
        <f t="shared" si="2"/>
        <v>12.113318137414522</v>
      </c>
      <c r="O14">
        <f t="shared" si="3"/>
        <v>12.113318137414522</v>
      </c>
      <c r="P14">
        <f t="shared" si="4"/>
        <v>4.28494623655914</v>
      </c>
    </row>
    <row r="15" spans="2:16" x14ac:dyDescent="0.25">
      <c r="B15">
        <v>1699</v>
      </c>
      <c r="C15">
        <v>173</v>
      </c>
      <c r="D15">
        <v>835</v>
      </c>
      <c r="E15">
        <f t="shared" si="5"/>
        <v>4.8265895953757223</v>
      </c>
      <c r="F15">
        <v>15177.5</v>
      </c>
      <c r="G15">
        <v>15177.5</v>
      </c>
      <c r="H15">
        <v>15177.5</v>
      </c>
      <c r="I15">
        <v>463</v>
      </c>
      <c r="J15">
        <f t="shared" si="6"/>
        <v>30.505682754076759</v>
      </c>
      <c r="K15">
        <f t="shared" si="7"/>
        <v>30.505682754076759</v>
      </c>
      <c r="L15">
        <f t="shared" si="0"/>
        <v>55.015648163399767</v>
      </c>
      <c r="M15">
        <f t="shared" si="1"/>
        <v>55.015648163399767</v>
      </c>
      <c r="N15">
        <f t="shared" si="2"/>
        <v>11.39845165541097</v>
      </c>
      <c r="O15">
        <f t="shared" si="3"/>
        <v>11.39845165541097</v>
      </c>
      <c r="P15">
        <f t="shared" si="4"/>
        <v>4.8265895953757223</v>
      </c>
    </row>
    <row r="16" spans="2:16" x14ac:dyDescent="0.25">
      <c r="B16">
        <v>1700</v>
      </c>
      <c r="C16">
        <v>172</v>
      </c>
      <c r="D16">
        <v>907</v>
      </c>
      <c r="E16">
        <f>D16/C16</f>
        <v>5.2732558139534884</v>
      </c>
      <c r="F16">
        <v>15000</v>
      </c>
      <c r="G16">
        <v>15000</v>
      </c>
      <c r="H16">
        <v>15000</v>
      </c>
      <c r="I16">
        <v>350</v>
      </c>
      <c r="J16">
        <f t="shared" si="6"/>
        <v>23.333333333333332</v>
      </c>
      <c r="K16">
        <f t="shared" si="7"/>
        <v>23.333333333333332</v>
      </c>
      <c r="L16">
        <f t="shared" si="0"/>
        <v>60.466666666666669</v>
      </c>
      <c r="M16">
        <f t="shared" si="1"/>
        <v>60.466666666666669</v>
      </c>
      <c r="N16">
        <f t="shared" si="2"/>
        <v>11.466666666666667</v>
      </c>
      <c r="O16">
        <f t="shared" si="3"/>
        <v>11.466666666666667</v>
      </c>
      <c r="P16">
        <f t="shared" si="4"/>
        <v>5.2732558139534884</v>
      </c>
    </row>
    <row r="17" spans="2:16" x14ac:dyDescent="0.25">
      <c r="B17">
        <v>1701</v>
      </c>
      <c r="C17">
        <v>143</v>
      </c>
      <c r="D17">
        <v>861</v>
      </c>
      <c r="E17">
        <f t="shared" ref="E17:E75" si="8">D17/C17</f>
        <v>6.0209790209790208</v>
      </c>
      <c r="F17">
        <v>15284.333333333334</v>
      </c>
      <c r="G17">
        <v>15284.333333333334</v>
      </c>
      <c r="H17">
        <v>15284.333333333334</v>
      </c>
      <c r="I17">
        <v>224</v>
      </c>
      <c r="J17">
        <f t="shared" si="6"/>
        <v>14.6555296272872</v>
      </c>
      <c r="K17">
        <f t="shared" si="7"/>
        <v>14.6555296272872</v>
      </c>
      <c r="L17">
        <f t="shared" si="0"/>
        <v>56.332192004885172</v>
      </c>
      <c r="M17">
        <f t="shared" si="1"/>
        <v>56.332192004885172</v>
      </c>
      <c r="N17">
        <f t="shared" si="2"/>
        <v>9.3559854317056672</v>
      </c>
      <c r="O17">
        <f t="shared" si="3"/>
        <v>9.3559854317056672</v>
      </c>
      <c r="P17">
        <f t="shared" si="4"/>
        <v>6.0209790209790208</v>
      </c>
    </row>
    <row r="18" spans="2:16" x14ac:dyDescent="0.25">
      <c r="B18">
        <v>1702</v>
      </c>
      <c r="C18">
        <v>124</v>
      </c>
      <c r="D18">
        <v>951</v>
      </c>
      <c r="E18">
        <f t="shared" si="8"/>
        <v>7.669354838709677</v>
      </c>
      <c r="F18">
        <v>15568.666666666668</v>
      </c>
      <c r="G18">
        <v>15568.666666666668</v>
      </c>
      <c r="H18">
        <v>15568.666666666668</v>
      </c>
      <c r="I18">
        <v>379</v>
      </c>
      <c r="J18">
        <f t="shared" si="6"/>
        <v>24.343767396051899</v>
      </c>
      <c r="K18">
        <f t="shared" si="7"/>
        <v>24.343767396051899</v>
      </c>
      <c r="L18">
        <f t="shared" si="0"/>
        <v>61.084229006979832</v>
      </c>
      <c r="M18">
        <f t="shared" si="1"/>
        <v>61.084229006979832</v>
      </c>
      <c r="N18">
        <f t="shared" si="2"/>
        <v>7.9647154541172442</v>
      </c>
      <c r="O18">
        <f t="shared" si="3"/>
        <v>7.9647154541172442</v>
      </c>
      <c r="P18">
        <f t="shared" si="4"/>
        <v>7.669354838709677</v>
      </c>
    </row>
    <row r="19" spans="2:16" x14ac:dyDescent="0.25">
      <c r="B19">
        <v>1703</v>
      </c>
      <c r="C19">
        <v>155</v>
      </c>
      <c r="D19">
        <v>680</v>
      </c>
      <c r="E19">
        <f t="shared" si="8"/>
        <v>4.387096774193548</v>
      </c>
      <c r="F19">
        <v>15853.000000000002</v>
      </c>
      <c r="G19">
        <v>15853.000000000002</v>
      </c>
      <c r="H19">
        <v>15853.000000000002</v>
      </c>
      <c r="I19">
        <v>1079</v>
      </c>
      <c r="J19">
        <f t="shared" si="6"/>
        <v>68.062827225130889</v>
      </c>
      <c r="K19">
        <f t="shared" si="7"/>
        <v>68.062827225130889</v>
      </c>
      <c r="L19">
        <f t="shared" si="0"/>
        <v>42.8940894467924</v>
      </c>
      <c r="M19">
        <f t="shared" si="1"/>
        <v>42.8940894467924</v>
      </c>
      <c r="N19">
        <f t="shared" si="2"/>
        <v>9.7773292121365039</v>
      </c>
      <c r="O19">
        <f t="shared" si="3"/>
        <v>9.7773292121365039</v>
      </c>
      <c r="P19">
        <f t="shared" si="4"/>
        <v>4.387096774193548</v>
      </c>
    </row>
    <row r="20" spans="2:16" x14ac:dyDescent="0.25">
      <c r="B20">
        <v>1704</v>
      </c>
      <c r="C20">
        <v>145</v>
      </c>
      <c r="D20">
        <v>1067</v>
      </c>
      <c r="E20">
        <f t="shared" si="8"/>
        <v>7.3586206896551722</v>
      </c>
      <c r="F20">
        <v>16137.333333333336</v>
      </c>
      <c r="G20">
        <v>16137.333333333336</v>
      </c>
      <c r="H20">
        <v>16137.333333333336</v>
      </c>
      <c r="I20">
        <v>231</v>
      </c>
      <c r="J20">
        <f t="shared" si="6"/>
        <v>14.314632735685366</v>
      </c>
      <c r="K20">
        <f t="shared" si="7"/>
        <v>14.314632735685366</v>
      </c>
      <c r="L20">
        <f t="shared" si="0"/>
        <v>66.119970255308601</v>
      </c>
      <c r="M20">
        <f t="shared" si="1"/>
        <v>66.119970255308601</v>
      </c>
      <c r="N20">
        <f t="shared" si="2"/>
        <v>8.9853755267289088</v>
      </c>
      <c r="O20">
        <f t="shared" si="3"/>
        <v>8.9853755267289088</v>
      </c>
      <c r="P20">
        <f t="shared" si="4"/>
        <v>7.3586206896551722</v>
      </c>
    </row>
    <row r="21" spans="2:16" x14ac:dyDescent="0.25">
      <c r="B21">
        <v>1705</v>
      </c>
      <c r="C21">
        <v>144</v>
      </c>
      <c r="D21">
        <v>768</v>
      </c>
      <c r="E21">
        <f t="shared" si="8"/>
        <v>5.333333333333333</v>
      </c>
      <c r="F21">
        <v>16421.666666666668</v>
      </c>
      <c r="G21">
        <v>16421.666666666668</v>
      </c>
      <c r="H21">
        <v>16421.666666666668</v>
      </c>
      <c r="I21">
        <v>226</v>
      </c>
      <c r="J21">
        <f t="shared" si="6"/>
        <v>13.762305896681214</v>
      </c>
      <c r="K21">
        <f t="shared" si="7"/>
        <v>13.762305896681214</v>
      </c>
      <c r="L21">
        <f t="shared" si="0"/>
        <v>46.767481985182179</v>
      </c>
      <c r="M21">
        <f t="shared" si="1"/>
        <v>46.767481985182179</v>
      </c>
      <c r="N21">
        <f t="shared" si="2"/>
        <v>8.7689028722216591</v>
      </c>
      <c r="O21">
        <f t="shared" si="3"/>
        <v>8.7689028722216591</v>
      </c>
      <c r="P21">
        <f t="shared" si="4"/>
        <v>5.333333333333333</v>
      </c>
    </row>
    <row r="22" spans="2:16" x14ac:dyDescent="0.25">
      <c r="B22">
        <v>1706</v>
      </c>
      <c r="C22">
        <v>162</v>
      </c>
      <c r="D22">
        <v>986</v>
      </c>
      <c r="E22">
        <f t="shared" si="8"/>
        <v>6.0864197530864201</v>
      </c>
      <c r="F22">
        <v>16706</v>
      </c>
      <c r="G22">
        <v>16706</v>
      </c>
      <c r="H22">
        <v>16706</v>
      </c>
      <c r="I22">
        <v>303</v>
      </c>
      <c r="J22">
        <f t="shared" si="6"/>
        <v>18.13719621692805</v>
      </c>
      <c r="K22">
        <f t="shared" si="7"/>
        <v>18.13719621692805</v>
      </c>
      <c r="L22">
        <f t="shared" si="0"/>
        <v>59.020711121752669</v>
      </c>
      <c r="M22">
        <f t="shared" si="1"/>
        <v>59.020711121752669</v>
      </c>
      <c r="N22">
        <f t="shared" si="2"/>
        <v>9.6971148090506407</v>
      </c>
      <c r="O22">
        <f t="shared" si="3"/>
        <v>9.6971148090506407</v>
      </c>
      <c r="P22">
        <f t="shared" si="4"/>
        <v>6.0864197530864201</v>
      </c>
    </row>
    <row r="23" spans="2:16" x14ac:dyDescent="0.25">
      <c r="B23">
        <v>1707</v>
      </c>
      <c r="C23">
        <v>111</v>
      </c>
      <c r="D23">
        <v>978</v>
      </c>
      <c r="E23">
        <f t="shared" si="8"/>
        <v>8.8108108108108105</v>
      </c>
      <c r="F23">
        <v>17048.5</v>
      </c>
      <c r="G23">
        <v>17048.5</v>
      </c>
      <c r="H23">
        <v>17048.5</v>
      </c>
      <c r="I23">
        <v>280</v>
      </c>
      <c r="J23">
        <f t="shared" si="6"/>
        <v>16.423732293163621</v>
      </c>
      <c r="K23">
        <f t="shared" si="7"/>
        <v>16.423732293163621</v>
      </c>
      <c r="L23">
        <f t="shared" si="0"/>
        <v>57.365750652550076</v>
      </c>
      <c r="M23">
        <f t="shared" si="1"/>
        <v>57.365750652550076</v>
      </c>
      <c r="N23">
        <f t="shared" si="2"/>
        <v>6.5108367305041499</v>
      </c>
      <c r="O23">
        <f t="shared" si="3"/>
        <v>6.5108367305041499</v>
      </c>
      <c r="P23">
        <f t="shared" si="4"/>
        <v>8.8108108108108105</v>
      </c>
    </row>
    <row r="24" spans="2:16" x14ac:dyDescent="0.25">
      <c r="B24">
        <v>1708</v>
      </c>
      <c r="C24">
        <v>142</v>
      </c>
      <c r="D24">
        <v>1013</v>
      </c>
      <c r="E24">
        <f t="shared" si="8"/>
        <v>7.1338028169014081</v>
      </c>
      <c r="F24">
        <v>17391</v>
      </c>
      <c r="G24">
        <v>17391</v>
      </c>
      <c r="H24">
        <v>17391</v>
      </c>
      <c r="I24">
        <v>485</v>
      </c>
      <c r="J24">
        <f t="shared" si="6"/>
        <v>27.887988039790699</v>
      </c>
      <c r="K24">
        <f t="shared" si="7"/>
        <v>27.887988039790699</v>
      </c>
      <c r="L24">
        <f t="shared" si="0"/>
        <v>58.248519349088618</v>
      </c>
      <c r="M24">
        <f t="shared" si="1"/>
        <v>58.248519349088618</v>
      </c>
      <c r="N24">
        <f t="shared" si="2"/>
        <v>8.1651428900005758</v>
      </c>
      <c r="O24">
        <f t="shared" si="3"/>
        <v>8.1651428900005758</v>
      </c>
      <c r="P24">
        <f t="shared" si="4"/>
        <v>7.1338028169014081</v>
      </c>
    </row>
    <row r="25" spans="2:16" x14ac:dyDescent="0.25">
      <c r="B25">
        <v>1709</v>
      </c>
      <c r="C25">
        <v>147</v>
      </c>
      <c r="D25">
        <v>959</v>
      </c>
      <c r="E25">
        <f t="shared" si="8"/>
        <v>6.5238095238095237</v>
      </c>
      <c r="F25">
        <v>17733.5</v>
      </c>
      <c r="G25">
        <v>17733.5</v>
      </c>
      <c r="H25">
        <v>17733.5</v>
      </c>
      <c r="I25">
        <v>379</v>
      </c>
      <c r="J25">
        <f t="shared" si="6"/>
        <v>21.371979586658021</v>
      </c>
      <c r="K25">
        <f t="shared" si="7"/>
        <v>21.371979586658021</v>
      </c>
      <c r="L25">
        <f t="shared" si="0"/>
        <v>54.078439112414358</v>
      </c>
      <c r="M25">
        <f t="shared" si="1"/>
        <v>54.078439112414358</v>
      </c>
      <c r="N25">
        <f t="shared" si="2"/>
        <v>8.2893957763554855</v>
      </c>
      <c r="O25">
        <f t="shared" si="3"/>
        <v>8.2893957763554855</v>
      </c>
      <c r="P25">
        <f t="shared" si="4"/>
        <v>6.5238095238095237</v>
      </c>
    </row>
    <row r="26" spans="2:16" x14ac:dyDescent="0.25">
      <c r="B26">
        <v>1710</v>
      </c>
      <c r="C26">
        <v>189</v>
      </c>
      <c r="D26">
        <v>1023</v>
      </c>
      <c r="E26">
        <f t="shared" si="8"/>
        <v>5.412698412698413</v>
      </c>
      <c r="F26">
        <v>18076</v>
      </c>
      <c r="G26">
        <v>18076</v>
      </c>
      <c r="H26">
        <v>18076</v>
      </c>
      <c r="I26">
        <v>315</v>
      </c>
      <c r="J26">
        <f t="shared" si="6"/>
        <v>17.426421774728922</v>
      </c>
      <c r="K26">
        <f t="shared" si="7"/>
        <v>17.426421774728922</v>
      </c>
      <c r="L26">
        <f t="shared" si="0"/>
        <v>56.594379287452973</v>
      </c>
      <c r="M26">
        <f t="shared" si="1"/>
        <v>56.594379287452973</v>
      </c>
      <c r="N26">
        <f t="shared" si="2"/>
        <v>10.455853064837353</v>
      </c>
      <c r="O26">
        <f t="shared" si="3"/>
        <v>10.455853064837353</v>
      </c>
      <c r="P26">
        <f t="shared" si="4"/>
        <v>5.412698412698413</v>
      </c>
    </row>
    <row r="27" spans="2:16" x14ac:dyDescent="0.25">
      <c r="B27">
        <v>1711</v>
      </c>
      <c r="C27">
        <v>186</v>
      </c>
      <c r="D27">
        <v>1002</v>
      </c>
      <c r="E27">
        <f t="shared" si="8"/>
        <v>5.387096774193548</v>
      </c>
      <c r="F27">
        <v>18418.5</v>
      </c>
      <c r="G27">
        <v>18418.5</v>
      </c>
      <c r="H27">
        <f>((H26/1000)*32.4)+H26</f>
        <v>18661.662400000001</v>
      </c>
      <c r="I27">
        <v>507</v>
      </c>
      <c r="J27">
        <f t="shared" si="6"/>
        <v>27.526671553058065</v>
      </c>
      <c r="K27">
        <f t="shared" si="7"/>
        <v>27.167997637766717</v>
      </c>
      <c r="L27">
        <f t="shared" si="0"/>
        <v>54.401824252789311</v>
      </c>
      <c r="M27">
        <f t="shared" si="1"/>
        <v>53.692965745645466</v>
      </c>
      <c r="N27">
        <f t="shared" si="2"/>
        <v>10.09854222656568</v>
      </c>
      <c r="O27">
        <f t="shared" si="3"/>
        <v>9.966957713263529</v>
      </c>
      <c r="P27">
        <f t="shared" si="4"/>
        <v>5.387096774193548</v>
      </c>
    </row>
    <row r="28" spans="2:16" x14ac:dyDescent="0.25">
      <c r="B28">
        <v>1712</v>
      </c>
      <c r="C28">
        <v>233</v>
      </c>
      <c r="D28">
        <v>1082</v>
      </c>
      <c r="E28">
        <f t="shared" si="8"/>
        <v>4.6437768240343349</v>
      </c>
      <c r="F28">
        <v>18761</v>
      </c>
      <c r="G28">
        <v>18761</v>
      </c>
      <c r="H28">
        <f t="shared" ref="H28:H36" si="9">((H27/1000)*32.4)+H27</f>
        <v>19266.30026176</v>
      </c>
      <c r="I28">
        <v>345</v>
      </c>
      <c r="J28">
        <f t="shared" si="6"/>
        <v>18.389211662491338</v>
      </c>
      <c r="K28">
        <f t="shared" si="7"/>
        <v>17.906914940216129</v>
      </c>
      <c r="L28">
        <f t="shared" si="0"/>
        <v>57.672831938596026</v>
      </c>
      <c r="M28">
        <f t="shared" si="1"/>
        <v>56.160237580619857</v>
      </c>
      <c r="N28">
        <f t="shared" si="2"/>
        <v>12.419380630030382</v>
      </c>
      <c r="O28">
        <f t="shared" si="3"/>
        <v>12.093655597305386</v>
      </c>
      <c r="P28">
        <f t="shared" si="4"/>
        <v>4.6437768240343349</v>
      </c>
    </row>
    <row r="29" spans="2:16" x14ac:dyDescent="0.25">
      <c r="B29">
        <v>1713</v>
      </c>
      <c r="C29">
        <v>181</v>
      </c>
      <c r="D29">
        <v>1147</v>
      </c>
      <c r="E29">
        <f t="shared" si="8"/>
        <v>6.3370165745856353</v>
      </c>
      <c r="F29">
        <v>19038</v>
      </c>
      <c r="G29">
        <v>19038</v>
      </c>
      <c r="H29">
        <f t="shared" si="9"/>
        <v>19890.528390241023</v>
      </c>
      <c r="I29">
        <v>405</v>
      </c>
      <c r="J29">
        <f t="shared" si="6"/>
        <v>21.273242987708791</v>
      </c>
      <c r="K29">
        <f t="shared" si="7"/>
        <v>20.361450035621321</v>
      </c>
      <c r="L29">
        <f t="shared" si="0"/>
        <v>60.247925202227123</v>
      </c>
      <c r="M29">
        <f t="shared" si="1"/>
        <v>57.665637508290509</v>
      </c>
      <c r="N29">
        <f t="shared" si="2"/>
        <v>9.5073011870994844</v>
      </c>
      <c r="O29">
        <f t="shared" si="3"/>
        <v>9.0998085344381714</v>
      </c>
      <c r="P29">
        <f t="shared" si="4"/>
        <v>6.3370165745856353</v>
      </c>
    </row>
    <row r="30" spans="2:16" x14ac:dyDescent="0.25">
      <c r="B30">
        <v>1714</v>
      </c>
      <c r="C30">
        <v>146</v>
      </c>
      <c r="D30">
        <v>1179</v>
      </c>
      <c r="E30">
        <f t="shared" si="8"/>
        <v>8.0753424657534243</v>
      </c>
      <c r="F30">
        <v>19315</v>
      </c>
      <c r="G30">
        <v>19315</v>
      </c>
      <c r="H30">
        <f t="shared" si="9"/>
        <v>20534.981510084832</v>
      </c>
      <c r="I30">
        <v>871</v>
      </c>
      <c r="J30">
        <f t="shared" si="6"/>
        <v>45.094486150660103</v>
      </c>
      <c r="K30">
        <f t="shared" si="7"/>
        <v>42.415426552599889</v>
      </c>
      <c r="L30">
        <f t="shared" si="0"/>
        <v>61.040641988092155</v>
      </c>
      <c r="M30">
        <f t="shared" si="1"/>
        <v>57.414222624012936</v>
      </c>
      <c r="N30">
        <f t="shared" si="2"/>
        <v>7.5588920528086971</v>
      </c>
      <c r="O30">
        <f t="shared" si="3"/>
        <v>7.1098189169685231</v>
      </c>
      <c r="P30">
        <f t="shared" si="4"/>
        <v>8.0753424657534243</v>
      </c>
    </row>
    <row r="31" spans="2:16" x14ac:dyDescent="0.25">
      <c r="B31">
        <v>1715</v>
      </c>
      <c r="C31">
        <v>204</v>
      </c>
      <c r="D31">
        <v>1127</v>
      </c>
      <c r="E31">
        <f t="shared" si="8"/>
        <v>5.5245098039215685</v>
      </c>
      <c r="F31">
        <v>20102.5</v>
      </c>
      <c r="G31">
        <v>20102.5</v>
      </c>
      <c r="H31">
        <f t="shared" si="9"/>
        <v>21200.314911011581</v>
      </c>
      <c r="I31">
        <v>628</v>
      </c>
      <c r="J31">
        <f t="shared" si="6"/>
        <v>31.239895535381173</v>
      </c>
      <c r="K31">
        <f t="shared" si="7"/>
        <v>29.622201492573712</v>
      </c>
      <c r="L31">
        <f t="shared" si="0"/>
        <v>56.062678771297108</v>
      </c>
      <c r="M31">
        <f t="shared" si="1"/>
        <v>53.159587710399002</v>
      </c>
      <c r="N31">
        <f t="shared" si="2"/>
        <v>10.147991543340382</v>
      </c>
      <c r="O31">
        <f t="shared" si="3"/>
        <v>9.62249857402076</v>
      </c>
      <c r="P31">
        <f t="shared" si="4"/>
        <v>5.5245098039215685</v>
      </c>
    </row>
    <row r="32" spans="2:16" x14ac:dyDescent="0.25">
      <c r="B32">
        <v>1716</v>
      </c>
      <c r="C32">
        <v>240</v>
      </c>
      <c r="D32">
        <v>1229</v>
      </c>
      <c r="E32">
        <f t="shared" si="8"/>
        <v>5.1208333333333336</v>
      </c>
      <c r="F32">
        <v>20890</v>
      </c>
      <c r="G32">
        <v>20890</v>
      </c>
      <c r="H32">
        <f t="shared" si="9"/>
        <v>21887.205114128355</v>
      </c>
      <c r="I32">
        <v>482</v>
      </c>
      <c r="J32">
        <f t="shared" si="6"/>
        <v>23.073240785064623</v>
      </c>
      <c r="K32">
        <f t="shared" si="7"/>
        <v>22.021998582581261</v>
      </c>
      <c r="L32">
        <f t="shared" si="0"/>
        <v>58.831977022498805</v>
      </c>
      <c r="M32">
        <f t="shared" si="1"/>
        <v>56.15152750620824</v>
      </c>
      <c r="N32">
        <f t="shared" si="2"/>
        <v>11.488750598372427</v>
      </c>
      <c r="O32">
        <f t="shared" si="3"/>
        <v>10.965310497550835</v>
      </c>
      <c r="P32">
        <f t="shared" si="4"/>
        <v>5.1208333333333336</v>
      </c>
    </row>
    <row r="33" spans="2:16" x14ac:dyDescent="0.25">
      <c r="B33">
        <v>1717</v>
      </c>
      <c r="C33">
        <v>200</v>
      </c>
      <c r="D33">
        <v>1269</v>
      </c>
      <c r="E33">
        <f t="shared" si="8"/>
        <v>6.3449999999999998</v>
      </c>
      <c r="F33">
        <v>22107.5</v>
      </c>
      <c r="G33">
        <v>22107.5</v>
      </c>
      <c r="H33">
        <f t="shared" si="9"/>
        <v>22596.350559826114</v>
      </c>
      <c r="I33">
        <v>631</v>
      </c>
      <c r="J33">
        <f t="shared" si="6"/>
        <v>28.542349881262012</v>
      </c>
      <c r="K33">
        <f t="shared" si="7"/>
        <v>27.924863279553215</v>
      </c>
      <c r="L33">
        <f t="shared" si="0"/>
        <v>57.401334388782082</v>
      </c>
      <c r="M33">
        <f t="shared" si="1"/>
        <v>56.159511096280553</v>
      </c>
      <c r="N33">
        <f t="shared" si="2"/>
        <v>9.0467036073730629</v>
      </c>
      <c r="O33">
        <f t="shared" si="3"/>
        <v>8.8509867764035555</v>
      </c>
      <c r="P33">
        <f t="shared" si="4"/>
        <v>6.3449999999999998</v>
      </c>
    </row>
    <row r="34" spans="2:16" x14ac:dyDescent="0.25">
      <c r="B34">
        <v>1718</v>
      </c>
      <c r="C34">
        <v>292</v>
      </c>
      <c r="D34">
        <v>1232</v>
      </c>
      <c r="E34">
        <f t="shared" si="8"/>
        <v>4.2191780821917808</v>
      </c>
      <c r="F34">
        <v>23325</v>
      </c>
      <c r="G34">
        <v>23325</v>
      </c>
      <c r="H34">
        <f t="shared" si="9"/>
        <v>23328.472317964479</v>
      </c>
      <c r="I34">
        <v>487</v>
      </c>
      <c r="J34">
        <f t="shared" si="6"/>
        <v>20.878885316184352</v>
      </c>
      <c r="K34">
        <f t="shared" si="7"/>
        <v>20.875777606104858</v>
      </c>
      <c r="L34">
        <f t="shared" si="0"/>
        <v>52.818863879957128</v>
      </c>
      <c r="M34">
        <f t="shared" si="1"/>
        <v>52.811002075402847</v>
      </c>
      <c r="N34">
        <f t="shared" si="2"/>
        <v>12.518756698821008</v>
      </c>
      <c r="O34">
        <f t="shared" si="3"/>
        <v>12.516893349040286</v>
      </c>
      <c r="P34">
        <f t="shared" si="4"/>
        <v>4.2191780821917808</v>
      </c>
    </row>
    <row r="35" spans="2:16" x14ac:dyDescent="0.25">
      <c r="B35">
        <v>1719</v>
      </c>
      <c r="C35">
        <v>242</v>
      </c>
      <c r="D35">
        <v>1346</v>
      </c>
      <c r="E35">
        <f t="shared" si="8"/>
        <v>5.5619834710743801</v>
      </c>
      <c r="F35">
        <v>22530</v>
      </c>
      <c r="G35">
        <v>22530</v>
      </c>
      <c r="H35">
        <f t="shared" si="9"/>
        <v>24084.314821066528</v>
      </c>
      <c r="I35">
        <v>433</v>
      </c>
      <c r="J35">
        <f t="shared" si="6"/>
        <v>19.218819351975142</v>
      </c>
      <c r="K35">
        <f t="shared" si="7"/>
        <v>17.978506061598868</v>
      </c>
      <c r="L35">
        <f t="shared" si="0"/>
        <v>59.74256546826453</v>
      </c>
      <c r="M35">
        <f t="shared" si="1"/>
        <v>55.886995748064841</v>
      </c>
      <c r="N35">
        <f t="shared" si="2"/>
        <v>10.741233910341766</v>
      </c>
      <c r="O35">
        <f t="shared" si="3"/>
        <v>10.048033410870499</v>
      </c>
      <c r="P35">
        <f t="shared" si="4"/>
        <v>5.5619834710743801</v>
      </c>
    </row>
    <row r="36" spans="2:16" x14ac:dyDescent="0.25">
      <c r="B36">
        <v>1720</v>
      </c>
      <c r="C36">
        <v>207</v>
      </c>
      <c r="D36">
        <v>1541</v>
      </c>
      <c r="E36">
        <f t="shared" si="8"/>
        <v>7.4444444444444446</v>
      </c>
      <c r="F36">
        <v>24474</v>
      </c>
      <c r="G36">
        <v>24474</v>
      </c>
      <c r="H36">
        <f t="shared" si="9"/>
        <v>24864.646621269083</v>
      </c>
      <c r="I36">
        <v>426</v>
      </c>
      <c r="J36">
        <f t="shared" si="6"/>
        <v>17.406227016425593</v>
      </c>
      <c r="K36">
        <f t="shared" si="7"/>
        <v>17.132759073101081</v>
      </c>
      <c r="L36">
        <f t="shared" si="0"/>
        <v>62.964778949088831</v>
      </c>
      <c r="M36">
        <f t="shared" si="1"/>
        <v>61.975543971006488</v>
      </c>
      <c r="N36">
        <f t="shared" si="2"/>
        <v>8.4579553812208879</v>
      </c>
      <c r="O36">
        <f t="shared" si="3"/>
        <v>8.3250730707322145</v>
      </c>
      <c r="P36">
        <f t="shared" si="4"/>
        <v>7.4444444444444446</v>
      </c>
    </row>
    <row r="37" spans="2:16" x14ac:dyDescent="0.25">
      <c r="B37">
        <v>1721</v>
      </c>
      <c r="C37">
        <v>235</v>
      </c>
      <c r="D37">
        <v>1343</v>
      </c>
      <c r="E37">
        <f t="shared" si="8"/>
        <v>5.7148936170212767</v>
      </c>
      <c r="F37">
        <v>25852</v>
      </c>
      <c r="G37">
        <v>25852</v>
      </c>
      <c r="H37">
        <f>((H36/1000)*30.1)+H36</f>
        <v>25613.072484569282</v>
      </c>
      <c r="I37">
        <v>476</v>
      </c>
      <c r="J37">
        <f t="shared" si="6"/>
        <v>18.412501934086336</v>
      </c>
      <c r="K37">
        <f t="shared" si="7"/>
        <v>18.584260060434705</v>
      </c>
      <c r="L37">
        <f t="shared" si="0"/>
        <v>51.949559028315022</v>
      </c>
      <c r="M37">
        <f t="shared" si="1"/>
        <v>52.434162313369342</v>
      </c>
      <c r="N37">
        <f t="shared" si="2"/>
        <v>9.0902057867863224</v>
      </c>
      <c r="O37">
        <f t="shared" si="3"/>
        <v>9.1750023407608303</v>
      </c>
      <c r="P37">
        <f t="shared" si="4"/>
        <v>5.7148936170212767</v>
      </c>
    </row>
    <row r="38" spans="2:16" x14ac:dyDescent="0.25">
      <c r="B38">
        <v>1722</v>
      </c>
      <c r="C38">
        <v>272</v>
      </c>
      <c r="D38">
        <v>1404</v>
      </c>
      <c r="E38">
        <f t="shared" si="8"/>
        <v>5.1617647058823533</v>
      </c>
      <c r="F38">
        <v>26109</v>
      </c>
      <c r="G38">
        <v>26109</v>
      </c>
      <c r="H38">
        <f t="shared" ref="H38:H46" si="10">((H37/1000)*30.1)+H37</f>
        <v>26384.025966354817</v>
      </c>
      <c r="I38">
        <v>574</v>
      </c>
      <c r="J38">
        <f t="shared" si="6"/>
        <v>21.984756214332222</v>
      </c>
      <c r="K38">
        <f t="shared" si="7"/>
        <v>21.755588049070706</v>
      </c>
      <c r="L38">
        <f t="shared" si="0"/>
        <v>53.774560496380552</v>
      </c>
      <c r="M38">
        <f t="shared" si="1"/>
        <v>53.214016761141586</v>
      </c>
      <c r="N38">
        <f t="shared" si="2"/>
        <v>10.41786357194837</v>
      </c>
      <c r="O38">
        <f t="shared" si="3"/>
        <v>10.309268204437686</v>
      </c>
      <c r="P38">
        <f t="shared" si="4"/>
        <v>5.1617647058823533</v>
      </c>
    </row>
    <row r="39" spans="2:16" x14ac:dyDescent="0.25">
      <c r="B39">
        <v>1723</v>
      </c>
      <c r="C39">
        <v>262</v>
      </c>
      <c r="D39">
        <v>1442</v>
      </c>
      <c r="E39">
        <f t="shared" si="8"/>
        <v>5.5038167938931295</v>
      </c>
      <c r="F39">
        <v>25999</v>
      </c>
      <c r="G39">
        <v>25999</v>
      </c>
      <c r="H39">
        <f t="shared" si="10"/>
        <v>27178.185147942098</v>
      </c>
      <c r="I39">
        <v>581</v>
      </c>
      <c r="J39">
        <f t="shared" si="6"/>
        <v>22.347013346667179</v>
      </c>
      <c r="K39">
        <f t="shared" si="7"/>
        <v>21.37743917915699</v>
      </c>
      <c r="L39">
        <f t="shared" si="0"/>
        <v>55.46367167967999</v>
      </c>
      <c r="M39">
        <f t="shared" si="1"/>
        <v>53.05725868561855</v>
      </c>
      <c r="N39">
        <f t="shared" si="2"/>
        <v>10.077310665794839</v>
      </c>
      <c r="O39">
        <f t="shared" si="3"/>
        <v>9.6400844491207067</v>
      </c>
      <c r="P39">
        <f t="shared" si="4"/>
        <v>5.5038167938931295</v>
      </c>
    </row>
    <row r="40" spans="2:16" x14ac:dyDescent="0.25">
      <c r="B40">
        <v>1724</v>
      </c>
      <c r="C40">
        <v>261</v>
      </c>
      <c r="D40">
        <v>1516</v>
      </c>
      <c r="E40">
        <f t="shared" si="8"/>
        <v>5.8084291187739465</v>
      </c>
      <c r="F40">
        <v>27159</v>
      </c>
      <c r="G40">
        <v>27159</v>
      </c>
      <c r="H40">
        <f t="shared" si="10"/>
        <v>27996.248520895155</v>
      </c>
      <c r="I40">
        <v>567</v>
      </c>
      <c r="J40">
        <f t="shared" si="6"/>
        <v>20.87705732906219</v>
      </c>
      <c r="K40">
        <f t="shared" si="7"/>
        <v>20.252713486837941</v>
      </c>
      <c r="L40">
        <f t="shared" si="0"/>
        <v>55.819433705217428</v>
      </c>
      <c r="M40">
        <f t="shared" si="1"/>
        <v>54.150112250522604</v>
      </c>
      <c r="N40">
        <f t="shared" si="2"/>
        <v>9.6100740086159284</v>
      </c>
      <c r="O40">
        <f t="shared" si="3"/>
        <v>9.3226776367984172</v>
      </c>
      <c r="P40">
        <f t="shared" si="4"/>
        <v>5.8084291187739465</v>
      </c>
    </row>
    <row r="41" spans="2:16" x14ac:dyDescent="0.25">
      <c r="B41">
        <v>1725</v>
      </c>
      <c r="C41">
        <v>254</v>
      </c>
      <c r="D41">
        <v>1453</v>
      </c>
      <c r="E41">
        <f t="shared" si="8"/>
        <v>5.7204724409448815</v>
      </c>
      <c r="F41">
        <v>28509</v>
      </c>
      <c r="G41">
        <v>28509</v>
      </c>
      <c r="H41">
        <f t="shared" si="10"/>
        <v>28838.935601374098</v>
      </c>
      <c r="I41">
        <v>564</v>
      </c>
      <c r="J41">
        <f t="shared" si="6"/>
        <v>19.78322634957382</v>
      </c>
      <c r="K41">
        <f t="shared" si="7"/>
        <v>19.556893770140633</v>
      </c>
      <c r="L41">
        <f t="shared" si="0"/>
        <v>50.96636149987723</v>
      </c>
      <c r="M41">
        <f t="shared" si="1"/>
        <v>50.383274198606991</v>
      </c>
      <c r="N41">
        <f t="shared" si="2"/>
        <v>8.9094671858009757</v>
      </c>
      <c r="O41">
        <f t="shared" si="3"/>
        <v>8.8075372652761015</v>
      </c>
      <c r="P41">
        <f t="shared" si="4"/>
        <v>5.7204724409448815</v>
      </c>
    </row>
    <row r="42" spans="2:16" x14ac:dyDescent="0.25">
      <c r="B42">
        <v>1726</v>
      </c>
      <c r="C42">
        <v>254</v>
      </c>
      <c r="D42">
        <v>1484</v>
      </c>
      <c r="E42">
        <f t="shared" si="8"/>
        <v>5.8425196850393704</v>
      </c>
      <c r="F42">
        <v>29859</v>
      </c>
      <c r="G42">
        <v>29859</v>
      </c>
      <c r="H42">
        <f t="shared" si="10"/>
        <v>29706.987562975457</v>
      </c>
      <c r="I42">
        <v>577</v>
      </c>
      <c r="J42">
        <f t="shared" si="6"/>
        <v>19.32415687062527</v>
      </c>
      <c r="K42">
        <f t="shared" si="7"/>
        <v>19.423039740290907</v>
      </c>
      <c r="L42">
        <f t="shared" si="0"/>
        <v>49.70025787869654</v>
      </c>
      <c r="M42">
        <f t="shared" si="1"/>
        <v>49.954577079015088</v>
      </c>
      <c r="N42">
        <f t="shared" si="2"/>
        <v>8.5066479118523723</v>
      </c>
      <c r="O42">
        <f t="shared" si="3"/>
        <v>8.5501769394001563</v>
      </c>
      <c r="P42">
        <f t="shared" si="4"/>
        <v>5.8425196850393704</v>
      </c>
    </row>
    <row r="43" spans="2:16" x14ac:dyDescent="0.25">
      <c r="B43">
        <v>1727</v>
      </c>
      <c r="C43">
        <v>315</v>
      </c>
      <c r="D43">
        <v>1593</v>
      </c>
      <c r="E43">
        <f t="shared" si="8"/>
        <v>5.0571428571428569</v>
      </c>
      <c r="F43">
        <v>31169</v>
      </c>
      <c r="G43">
        <v>31169</v>
      </c>
      <c r="H43">
        <f t="shared" si="10"/>
        <v>30601.167888621017</v>
      </c>
      <c r="I43">
        <v>744</v>
      </c>
      <c r="J43">
        <f t="shared" si="6"/>
        <v>23.869870704867015</v>
      </c>
      <c r="K43">
        <f t="shared" si="7"/>
        <v>24.312797560796852</v>
      </c>
      <c r="L43">
        <f t="shared" si="0"/>
        <v>51.108473162437036</v>
      </c>
      <c r="M43">
        <f t="shared" si="1"/>
        <v>52.056836712835192</v>
      </c>
      <c r="N43">
        <f t="shared" si="2"/>
        <v>10.106195258109018</v>
      </c>
      <c r="O43">
        <f t="shared" si="3"/>
        <v>10.293724773724474</v>
      </c>
      <c r="P43">
        <f t="shared" si="4"/>
        <v>5.0571428571428569</v>
      </c>
    </row>
    <row r="44" spans="2:16" x14ac:dyDescent="0.25">
      <c r="B44">
        <v>1728</v>
      </c>
      <c r="C44">
        <v>311</v>
      </c>
      <c r="D44">
        <v>1709</v>
      </c>
      <c r="E44">
        <f t="shared" si="8"/>
        <v>5.495176848874598</v>
      </c>
      <c r="F44">
        <v>32152</v>
      </c>
      <c r="G44">
        <v>32152</v>
      </c>
      <c r="H44">
        <f t="shared" si="10"/>
        <v>31522.263042068509</v>
      </c>
      <c r="I44">
        <v>795</v>
      </c>
      <c r="J44">
        <f t="shared" si="6"/>
        <v>24.726300074645433</v>
      </c>
      <c r="K44">
        <f t="shared" si="7"/>
        <v>25.22027047801171</v>
      </c>
      <c r="L44">
        <f t="shared" si="0"/>
        <v>53.153769594426471</v>
      </c>
      <c r="M44">
        <f t="shared" si="1"/>
        <v>54.215650625059133</v>
      </c>
      <c r="N44">
        <f t="shared" si="2"/>
        <v>9.6728041801443148</v>
      </c>
      <c r="O44">
        <f t="shared" si="3"/>
        <v>9.8660429165555232</v>
      </c>
      <c r="P44">
        <f t="shared" si="4"/>
        <v>5.495176848874598</v>
      </c>
    </row>
    <row r="45" spans="2:16" x14ac:dyDescent="0.25">
      <c r="B45">
        <v>1729</v>
      </c>
      <c r="C45">
        <v>353</v>
      </c>
      <c r="D45">
        <v>1867</v>
      </c>
      <c r="E45">
        <f t="shared" si="8"/>
        <v>5.2889518413597738</v>
      </c>
      <c r="F45">
        <v>32807.333333333336</v>
      </c>
      <c r="G45">
        <v>32807.333333333336</v>
      </c>
      <c r="H45">
        <f t="shared" si="10"/>
        <v>32471.083159634771</v>
      </c>
      <c r="I45">
        <v>836</v>
      </c>
      <c r="J45">
        <f t="shared" si="6"/>
        <v>25.482107658856762</v>
      </c>
      <c r="K45">
        <f t="shared" si="7"/>
        <v>25.74598438524658</v>
      </c>
      <c r="L45">
        <f t="shared" si="0"/>
        <v>56.908008372111929</v>
      </c>
      <c r="M45">
        <f t="shared" si="1"/>
        <v>57.497312018248039</v>
      </c>
      <c r="N45">
        <f t="shared" si="2"/>
        <v>10.759789477962245</v>
      </c>
      <c r="O45">
        <f t="shared" si="3"/>
        <v>10.871211110038328</v>
      </c>
      <c r="P45">
        <f t="shared" si="4"/>
        <v>5.2889518413597738</v>
      </c>
    </row>
    <row r="46" spans="2:16" x14ac:dyDescent="0.25">
      <c r="B46">
        <v>1730</v>
      </c>
      <c r="C46">
        <v>382</v>
      </c>
      <c r="D46">
        <v>1910</v>
      </c>
      <c r="E46">
        <f t="shared" si="8"/>
        <v>5</v>
      </c>
      <c r="F46">
        <v>34118</v>
      </c>
      <c r="G46">
        <v>34118</v>
      </c>
      <c r="H46">
        <f t="shared" si="10"/>
        <v>33448.462762739779</v>
      </c>
      <c r="I46">
        <v>1173</v>
      </c>
      <c r="J46">
        <f t="shared" si="6"/>
        <v>34.380678820563922</v>
      </c>
      <c r="K46">
        <f t="shared" si="7"/>
        <v>35.068876208764785</v>
      </c>
      <c r="L46">
        <f t="shared" si="0"/>
        <v>55.982179494694876</v>
      </c>
      <c r="M46">
        <f t="shared" si="1"/>
        <v>57.102773707366367</v>
      </c>
      <c r="N46">
        <f t="shared" si="2"/>
        <v>11.196435898938976</v>
      </c>
      <c r="O46">
        <f t="shared" si="3"/>
        <v>11.420554741473273</v>
      </c>
      <c r="P46">
        <f t="shared" si="4"/>
        <v>5</v>
      </c>
    </row>
    <row r="47" spans="2:16" x14ac:dyDescent="0.25">
      <c r="B47">
        <v>1731</v>
      </c>
      <c r="C47">
        <v>404</v>
      </c>
      <c r="D47">
        <v>1959</v>
      </c>
      <c r="E47">
        <f t="shared" si="8"/>
        <v>4.8490099009900991</v>
      </c>
      <c r="F47">
        <v>34767.5</v>
      </c>
      <c r="G47">
        <v>34767.5</v>
      </c>
      <c r="H47">
        <f>((H46/1000)*30.8)+H46</f>
        <v>34478.675415832164</v>
      </c>
      <c r="I47">
        <v>960</v>
      </c>
      <c r="J47">
        <f t="shared" si="6"/>
        <v>27.611993959876322</v>
      </c>
      <c r="K47">
        <f t="shared" si="7"/>
        <v>27.843297006682</v>
      </c>
      <c r="L47">
        <f t="shared" si="0"/>
        <v>56.345725174372618</v>
      </c>
      <c r="M47">
        <f t="shared" si="1"/>
        <v>56.817727954260455</v>
      </c>
      <c r="N47">
        <f t="shared" si="2"/>
        <v>11.62004745811462</v>
      </c>
      <c r="O47">
        <f t="shared" si="3"/>
        <v>11.717387490312008</v>
      </c>
      <c r="P47">
        <f t="shared" si="4"/>
        <v>4.8490099009900991</v>
      </c>
    </row>
    <row r="48" spans="2:16" x14ac:dyDescent="0.25">
      <c r="B48">
        <v>1732</v>
      </c>
      <c r="C48">
        <v>330</v>
      </c>
      <c r="D48">
        <v>2126</v>
      </c>
      <c r="E48">
        <f t="shared" si="8"/>
        <v>6.4424242424242424</v>
      </c>
      <c r="F48">
        <v>35417</v>
      </c>
      <c r="G48">
        <v>35417</v>
      </c>
      <c r="H48">
        <f t="shared" ref="H48:H56" si="11">((H47/1000)*30.8)+H47</f>
        <v>35540.618618639797</v>
      </c>
      <c r="I48">
        <v>872</v>
      </c>
      <c r="J48">
        <f t="shared" si="6"/>
        <v>24.620944744049467</v>
      </c>
      <c r="K48">
        <f t="shared" si="7"/>
        <v>24.53530731574455</v>
      </c>
      <c r="L48">
        <f t="shared" si="0"/>
        <v>60.027670327808679</v>
      </c>
      <c r="M48">
        <f t="shared" si="1"/>
        <v>59.818879992285453</v>
      </c>
      <c r="N48">
        <f t="shared" si="2"/>
        <v>9.3175593641471597</v>
      </c>
      <c r="O48">
        <f t="shared" si="3"/>
        <v>9.2851507043528692</v>
      </c>
      <c r="P48">
        <f t="shared" si="4"/>
        <v>6.4424242424242424</v>
      </c>
    </row>
    <row r="49" spans="2:16" x14ac:dyDescent="0.25">
      <c r="B49">
        <v>1733</v>
      </c>
      <c r="C49">
        <v>333</v>
      </c>
      <c r="D49">
        <v>1955</v>
      </c>
      <c r="E49">
        <f t="shared" si="8"/>
        <v>5.8708708708708706</v>
      </c>
      <c r="F49">
        <v>36566.5</v>
      </c>
      <c r="G49">
        <v>36566.5</v>
      </c>
      <c r="H49">
        <f t="shared" si="11"/>
        <v>36635.269672093906</v>
      </c>
      <c r="I49">
        <v>2025</v>
      </c>
      <c r="J49">
        <f t="shared" si="6"/>
        <v>55.37855687582897</v>
      </c>
      <c r="K49">
        <f t="shared" si="7"/>
        <v>55.274603356952994</v>
      </c>
      <c r="L49">
        <f t="shared" si="0"/>
        <v>53.464236391232419</v>
      </c>
      <c r="M49">
        <f t="shared" si="1"/>
        <v>53.363876327329926</v>
      </c>
      <c r="N49">
        <f t="shared" si="2"/>
        <v>9.1066960195807649</v>
      </c>
      <c r="O49">
        <f t="shared" si="3"/>
        <v>9.0896014409211592</v>
      </c>
      <c r="P49">
        <f t="shared" si="4"/>
        <v>5.8708708708708706</v>
      </c>
    </row>
    <row r="50" spans="2:16" x14ac:dyDescent="0.25">
      <c r="B50">
        <v>1734</v>
      </c>
      <c r="C50">
        <v>369</v>
      </c>
      <c r="D50">
        <v>2285</v>
      </c>
      <c r="E50">
        <f t="shared" si="8"/>
        <v>6.1924119241192415</v>
      </c>
      <c r="F50">
        <v>37716</v>
      </c>
      <c r="G50">
        <v>37716</v>
      </c>
      <c r="H50">
        <f t="shared" si="11"/>
        <v>37763.635977994396</v>
      </c>
      <c r="I50">
        <v>870</v>
      </c>
      <c r="J50">
        <f t="shared" si="6"/>
        <v>23.067133312122177</v>
      </c>
      <c r="K50">
        <f t="shared" si="7"/>
        <v>23.038035863574308</v>
      </c>
      <c r="L50">
        <f t="shared" si="0"/>
        <v>60.584367377240426</v>
      </c>
      <c r="M50">
        <f t="shared" si="1"/>
        <v>60.50794476812333</v>
      </c>
      <c r="N50">
        <f t="shared" si="2"/>
        <v>9.7836461979000955</v>
      </c>
      <c r="O50">
        <f t="shared" si="3"/>
        <v>9.7713048662746207</v>
      </c>
      <c r="P50">
        <f t="shared" si="4"/>
        <v>6.1924119241192415</v>
      </c>
    </row>
    <row r="51" spans="2:16" x14ac:dyDescent="0.25">
      <c r="B51">
        <v>1735</v>
      </c>
      <c r="C51">
        <v>360</v>
      </c>
      <c r="D51">
        <v>2195</v>
      </c>
      <c r="E51">
        <f t="shared" si="8"/>
        <v>6.0972222222222223</v>
      </c>
      <c r="F51">
        <v>38606</v>
      </c>
      <c r="G51">
        <v>38606</v>
      </c>
      <c r="H51">
        <f t="shared" si="11"/>
        <v>38926.755966116623</v>
      </c>
      <c r="I51">
        <v>780</v>
      </c>
      <c r="J51">
        <f t="shared" si="6"/>
        <v>20.204113350256435</v>
      </c>
      <c r="K51">
        <f t="shared" si="7"/>
        <v>20.037631717344816</v>
      </c>
      <c r="L51">
        <f t="shared" si="0"/>
        <v>56.856447184375483</v>
      </c>
      <c r="M51">
        <f t="shared" si="1"/>
        <v>56.387950794322911</v>
      </c>
      <c r="N51">
        <f t="shared" si="2"/>
        <v>9.3249753924260474</v>
      </c>
      <c r="O51">
        <f t="shared" si="3"/>
        <v>9.2481377156976077</v>
      </c>
      <c r="P51">
        <f t="shared" si="4"/>
        <v>6.0972222222222223</v>
      </c>
    </row>
    <row r="52" spans="2:16" x14ac:dyDescent="0.25">
      <c r="B52">
        <v>1736</v>
      </c>
      <c r="C52">
        <v>388</v>
      </c>
      <c r="D52">
        <v>2255</v>
      </c>
      <c r="E52">
        <f t="shared" si="8"/>
        <v>5.8118556701030926</v>
      </c>
      <c r="F52">
        <v>39496</v>
      </c>
      <c r="G52">
        <v>39496</v>
      </c>
      <c r="H52">
        <f t="shared" si="11"/>
        <v>40125.700049873012</v>
      </c>
      <c r="I52">
        <v>895</v>
      </c>
      <c r="J52">
        <f t="shared" si="6"/>
        <v>22.660522584565523</v>
      </c>
      <c r="K52">
        <f t="shared" si="7"/>
        <v>22.304906802562627</v>
      </c>
      <c r="L52">
        <f t="shared" si="0"/>
        <v>57.094389305246096</v>
      </c>
      <c r="M52">
        <f t="shared" si="1"/>
        <v>56.198396469026505</v>
      </c>
      <c r="N52">
        <f t="shared" si="2"/>
        <v>9.823779623252987</v>
      </c>
      <c r="O52">
        <f t="shared" si="3"/>
        <v>9.6696132283735174</v>
      </c>
      <c r="P52">
        <f t="shared" si="4"/>
        <v>5.8118556701030926</v>
      </c>
    </row>
    <row r="53" spans="2:16" x14ac:dyDescent="0.25">
      <c r="B53">
        <v>1737</v>
      </c>
      <c r="C53">
        <v>324</v>
      </c>
      <c r="D53">
        <v>2322</v>
      </c>
      <c r="E53">
        <f t="shared" si="8"/>
        <v>7.166666666666667</v>
      </c>
      <c r="F53">
        <v>40153</v>
      </c>
      <c r="G53">
        <v>40153</v>
      </c>
      <c r="H53">
        <f t="shared" si="11"/>
        <v>41361.571611409105</v>
      </c>
      <c r="I53">
        <v>894</v>
      </c>
      <c r="J53">
        <f t="shared" si="6"/>
        <v>22.26483699848081</v>
      </c>
      <c r="K53">
        <f t="shared" si="7"/>
        <v>21.614265734365873</v>
      </c>
      <c r="L53">
        <f t="shared" si="0"/>
        <v>57.828804821557547</v>
      </c>
      <c r="M53">
        <f t="shared" si="1"/>
        <v>56.139066034896594</v>
      </c>
      <c r="N53">
        <f t="shared" si="2"/>
        <v>8.069135556496402</v>
      </c>
      <c r="O53">
        <f t="shared" si="3"/>
        <v>7.8333580513809196</v>
      </c>
      <c r="P53">
        <f t="shared" si="4"/>
        <v>7.166666666666667</v>
      </c>
    </row>
    <row r="54" spans="2:16" x14ac:dyDescent="0.25">
      <c r="B54">
        <v>1738</v>
      </c>
      <c r="C54">
        <v>369</v>
      </c>
      <c r="D54">
        <v>2207</v>
      </c>
      <c r="E54">
        <f t="shared" si="8"/>
        <v>5.9810298102981028</v>
      </c>
      <c r="F54">
        <v>41026.882352941175</v>
      </c>
      <c r="G54">
        <v>41026.882352941175</v>
      </c>
      <c r="H54">
        <f t="shared" si="11"/>
        <v>42635.508017040505</v>
      </c>
      <c r="I54">
        <v>900</v>
      </c>
      <c r="J54">
        <f t="shared" si="6"/>
        <v>21.936836249403193</v>
      </c>
      <c r="K54">
        <f t="shared" si="7"/>
        <v>21.109165619424285</v>
      </c>
      <c r="L54">
        <f t="shared" si="0"/>
        <v>53.79399733603649</v>
      </c>
      <c r="M54">
        <f t="shared" si="1"/>
        <v>51.764365024521553</v>
      </c>
      <c r="N54">
        <f t="shared" si="2"/>
        <v>8.9941028622553088</v>
      </c>
      <c r="O54">
        <f t="shared" si="3"/>
        <v>8.6547579039639579</v>
      </c>
      <c r="P54">
        <f t="shared" si="4"/>
        <v>5.9810298102981028</v>
      </c>
    </row>
    <row r="55" spans="2:16" x14ac:dyDescent="0.25">
      <c r="B55">
        <v>1739</v>
      </c>
      <c r="C55">
        <v>386</v>
      </c>
      <c r="D55">
        <v>2355</v>
      </c>
      <c r="E55">
        <f t="shared" si="8"/>
        <v>6.1010362694300522</v>
      </c>
      <c r="F55">
        <v>41900.76470588235</v>
      </c>
      <c r="G55">
        <v>41900.76470588235</v>
      </c>
      <c r="H55">
        <f t="shared" si="11"/>
        <v>43948.681663965355</v>
      </c>
      <c r="I55">
        <v>861</v>
      </c>
      <c r="J55">
        <f t="shared" si="6"/>
        <v>20.548550988118986</v>
      </c>
      <c r="K55">
        <f t="shared" si="7"/>
        <v>19.591031343858397</v>
      </c>
      <c r="L55">
        <f t="shared" si="0"/>
        <v>56.204224828130329</v>
      </c>
      <c r="M55">
        <f t="shared" si="1"/>
        <v>53.585225104281676</v>
      </c>
      <c r="N55">
        <f t="shared" si="2"/>
        <v>9.2122423709801726</v>
      </c>
      <c r="O55">
        <f t="shared" si="3"/>
        <v>8.7829710786635786</v>
      </c>
      <c r="P55">
        <f t="shared" si="4"/>
        <v>6.1010362694300522</v>
      </c>
    </row>
    <row r="56" spans="2:16" x14ac:dyDescent="0.25">
      <c r="B56">
        <v>1740</v>
      </c>
      <c r="C56">
        <v>406</v>
      </c>
      <c r="D56">
        <v>2420</v>
      </c>
      <c r="E56">
        <f t="shared" si="8"/>
        <v>5.9605911330049262</v>
      </c>
      <c r="F56">
        <v>42774.647058823524</v>
      </c>
      <c r="G56">
        <v>42774.647058823524</v>
      </c>
      <c r="H56">
        <f t="shared" si="11"/>
        <v>45302.30105921549</v>
      </c>
      <c r="I56">
        <v>941</v>
      </c>
      <c r="J56">
        <f t="shared" si="6"/>
        <v>21.999012609173384</v>
      </c>
      <c r="K56">
        <f t="shared" si="7"/>
        <v>20.771571818614717</v>
      </c>
      <c r="L56">
        <f t="shared" si="0"/>
        <v>56.575569090541542</v>
      </c>
      <c r="M56">
        <f t="shared" si="1"/>
        <v>53.418920086129233</v>
      </c>
      <c r="N56">
        <f t="shared" si="2"/>
        <v>9.4916037399834163</v>
      </c>
      <c r="O56">
        <f t="shared" si="3"/>
        <v>8.9620171714745744</v>
      </c>
      <c r="P56">
        <f t="shared" si="4"/>
        <v>5.9605911330049262</v>
      </c>
    </row>
    <row r="57" spans="2:16" x14ac:dyDescent="0.25">
      <c r="B57">
        <v>1741</v>
      </c>
      <c r="C57">
        <v>425</v>
      </c>
      <c r="D57">
        <v>2379</v>
      </c>
      <c r="E57">
        <f t="shared" si="8"/>
        <v>5.5976470588235294</v>
      </c>
      <c r="F57">
        <v>43648.529411764699</v>
      </c>
      <c r="G57">
        <v>43648.529411764699</v>
      </c>
      <c r="H57">
        <f>((H56/1000)*21.7)+H56</f>
        <v>46285.360992200469</v>
      </c>
      <c r="I57">
        <v>1104</v>
      </c>
      <c r="J57">
        <f t="shared" si="6"/>
        <v>25.292948350796809</v>
      </c>
      <c r="K57">
        <f t="shared" si="7"/>
        <v>23.852033911673168</v>
      </c>
      <c r="L57">
        <f t="shared" si="0"/>
        <v>54.503554462450737</v>
      </c>
      <c r="M57">
        <f t="shared" si="1"/>
        <v>51.398540467273975</v>
      </c>
      <c r="N57">
        <f t="shared" si="2"/>
        <v>9.7368687038846424</v>
      </c>
      <c r="O57">
        <f t="shared" si="3"/>
        <v>9.1821688518669351</v>
      </c>
      <c r="P57">
        <f t="shared" si="4"/>
        <v>5.5976470588235294</v>
      </c>
    </row>
    <row r="58" spans="2:16" x14ac:dyDescent="0.25">
      <c r="B58">
        <v>1742</v>
      </c>
      <c r="C58">
        <v>422</v>
      </c>
      <c r="D58">
        <v>2529</v>
      </c>
      <c r="E58">
        <f t="shared" si="8"/>
        <v>5.9928909952606633</v>
      </c>
      <c r="F58">
        <v>44522.411764705874</v>
      </c>
      <c r="G58">
        <v>44522.411764705874</v>
      </c>
      <c r="H58">
        <f t="shared" ref="H58:H66" si="12">((H57/1000)*21.7)+H57</f>
        <v>47289.753325731217</v>
      </c>
      <c r="I58">
        <v>1134</v>
      </c>
      <c r="J58">
        <f t="shared" si="6"/>
        <v>25.470318319524477</v>
      </c>
      <c r="K58">
        <f t="shared" si="7"/>
        <v>23.979824808749211</v>
      </c>
      <c r="L58">
        <f t="shared" si="0"/>
        <v>56.802852760209348</v>
      </c>
      <c r="M58">
        <f t="shared" si="1"/>
        <v>53.478815644908956</v>
      </c>
      <c r="N58">
        <f t="shared" si="2"/>
        <v>9.4783724257842401</v>
      </c>
      <c r="O58">
        <f t="shared" si="3"/>
        <v>8.9237090558131982</v>
      </c>
      <c r="P58">
        <f t="shared" si="4"/>
        <v>5.9928909952606633</v>
      </c>
    </row>
    <row r="59" spans="2:16" x14ac:dyDescent="0.25">
      <c r="B59">
        <v>1743</v>
      </c>
      <c r="C59">
        <v>418</v>
      </c>
      <c r="D59">
        <v>2467</v>
      </c>
      <c r="E59">
        <f t="shared" si="8"/>
        <v>5.901913875598086</v>
      </c>
      <c r="F59">
        <v>45396.294117647049</v>
      </c>
      <c r="G59">
        <v>45396.294117647049</v>
      </c>
      <c r="H59">
        <f t="shared" si="12"/>
        <v>48315.940972899582</v>
      </c>
      <c r="I59">
        <v>1348</v>
      </c>
      <c r="J59">
        <f t="shared" si="6"/>
        <v>29.694053803303465</v>
      </c>
      <c r="K59">
        <f t="shared" si="7"/>
        <v>27.899694652663257</v>
      </c>
      <c r="L59">
        <f t="shared" si="0"/>
        <v>54.34364297681725</v>
      </c>
      <c r="M59">
        <f t="shared" si="1"/>
        <v>51.059752750831045</v>
      </c>
      <c r="N59">
        <f t="shared" si="2"/>
        <v>9.2078000666030029</v>
      </c>
      <c r="O59">
        <f t="shared" si="3"/>
        <v>8.6513889946685758</v>
      </c>
      <c r="P59">
        <f t="shared" si="4"/>
        <v>5.901913875598086</v>
      </c>
    </row>
    <row r="60" spans="2:16" x14ac:dyDescent="0.25">
      <c r="B60">
        <v>1744</v>
      </c>
      <c r="C60">
        <v>426</v>
      </c>
      <c r="D60">
        <v>2566</v>
      </c>
      <c r="E60">
        <f t="shared" si="8"/>
        <v>6.023474178403756</v>
      </c>
      <c r="F60">
        <v>46270.176470588223</v>
      </c>
      <c r="G60">
        <v>46270.176470588223</v>
      </c>
      <c r="H60">
        <f t="shared" si="12"/>
        <v>49364.3968920115</v>
      </c>
      <c r="I60">
        <v>1436</v>
      </c>
      <c r="J60">
        <f t="shared" si="6"/>
        <v>31.035109643742068</v>
      </c>
      <c r="K60">
        <f t="shared" si="7"/>
        <v>29.089791234386251</v>
      </c>
      <c r="L60">
        <f t="shared" si="0"/>
        <v>55.456888123845509</v>
      </c>
      <c r="M60">
        <f t="shared" si="1"/>
        <v>51.980782943896322</v>
      </c>
      <c r="N60">
        <f t="shared" si="2"/>
        <v>9.2067943650655444</v>
      </c>
      <c r="O60">
        <f t="shared" si="3"/>
        <v>8.6297012993374249</v>
      </c>
      <c r="P60">
        <f t="shared" si="4"/>
        <v>6.023474178403756</v>
      </c>
    </row>
    <row r="61" spans="2:16" x14ac:dyDescent="0.25">
      <c r="B61">
        <v>1745</v>
      </c>
      <c r="C61">
        <v>438</v>
      </c>
      <c r="D61">
        <v>2626</v>
      </c>
      <c r="E61">
        <f t="shared" si="8"/>
        <v>5.9954337899543377</v>
      </c>
      <c r="F61">
        <v>47144.058823529398</v>
      </c>
      <c r="G61">
        <v>47144.058823529398</v>
      </c>
      <c r="H61">
        <f t="shared" si="12"/>
        <v>50435.604304568151</v>
      </c>
      <c r="I61">
        <v>1150</v>
      </c>
      <c r="J61">
        <f t="shared" si="6"/>
        <v>24.393317603490683</v>
      </c>
      <c r="K61">
        <f t="shared" si="7"/>
        <v>22.801352652690234</v>
      </c>
      <c r="L61">
        <f t="shared" si="0"/>
        <v>55.701610458057857</v>
      </c>
      <c r="M61">
        <f t="shared" si="1"/>
        <v>52.066393100838745</v>
      </c>
      <c r="N61">
        <f t="shared" si="2"/>
        <v>9.2906722698512354</v>
      </c>
      <c r="O61">
        <f t="shared" si="3"/>
        <v>8.6843412711985408</v>
      </c>
      <c r="P61">
        <f t="shared" si="4"/>
        <v>5.9954337899543377</v>
      </c>
    </row>
    <row r="62" spans="2:16" x14ac:dyDescent="0.25">
      <c r="B62">
        <v>1746</v>
      </c>
      <c r="C62">
        <v>418</v>
      </c>
      <c r="D62">
        <v>2702</v>
      </c>
      <c r="E62">
        <f t="shared" si="8"/>
        <v>6.464114832535885</v>
      </c>
      <c r="F62">
        <v>48017.941176470573</v>
      </c>
      <c r="G62">
        <v>48017.941176470573</v>
      </c>
      <c r="H62">
        <f t="shared" si="12"/>
        <v>51530.056917977279</v>
      </c>
      <c r="I62">
        <v>1275</v>
      </c>
      <c r="J62">
        <f t="shared" si="6"/>
        <v>26.552575324174185</v>
      </c>
      <c r="K62">
        <f t="shared" si="7"/>
        <v>24.742840902145232</v>
      </c>
      <c r="L62">
        <f t="shared" si="0"/>
        <v>56.270634137975406</v>
      </c>
      <c r="M62">
        <f t="shared" si="1"/>
        <v>52.43541656282072</v>
      </c>
      <c r="N62">
        <f t="shared" si="2"/>
        <v>8.7050795964743592</v>
      </c>
      <c r="O62">
        <f t="shared" si="3"/>
        <v>8.111770585958201</v>
      </c>
      <c r="P62">
        <f t="shared" si="4"/>
        <v>6.464114832535885</v>
      </c>
    </row>
    <row r="63" spans="2:16" x14ac:dyDescent="0.25">
      <c r="B63">
        <v>1747</v>
      </c>
      <c r="C63">
        <v>513</v>
      </c>
      <c r="D63">
        <v>2737</v>
      </c>
      <c r="E63">
        <f t="shared" si="8"/>
        <v>5.3352826510721245</v>
      </c>
      <c r="F63">
        <v>48891.823529411748</v>
      </c>
      <c r="G63">
        <v>48891.823529411748</v>
      </c>
      <c r="H63">
        <f t="shared" si="12"/>
        <v>52648.259153097388</v>
      </c>
      <c r="I63">
        <v>1717</v>
      </c>
      <c r="J63">
        <f t="shared" si="6"/>
        <v>35.118346505670999</v>
      </c>
      <c r="K63">
        <f t="shared" si="7"/>
        <v>32.61266426696249</v>
      </c>
      <c r="L63">
        <f t="shared" si="0"/>
        <v>55.98073056844585</v>
      </c>
      <c r="M63">
        <f t="shared" si="1"/>
        <v>51.986524227534268</v>
      </c>
      <c r="N63">
        <f t="shared" si="2"/>
        <v>10.492551984513232</v>
      </c>
      <c r="O63">
        <f t="shared" si="3"/>
        <v>9.7439119213463936</v>
      </c>
      <c r="P63">
        <f t="shared" si="4"/>
        <v>5.3352826510721245</v>
      </c>
    </row>
    <row r="64" spans="2:16" x14ac:dyDescent="0.25">
      <c r="B64">
        <v>1748</v>
      </c>
      <c r="C64">
        <v>614</v>
      </c>
      <c r="D64">
        <v>2784</v>
      </c>
      <c r="E64">
        <f t="shared" si="8"/>
        <v>4.5342019543973944</v>
      </c>
      <c r="F64">
        <v>49765.705882352922</v>
      </c>
      <c r="G64">
        <v>49765.705882352922</v>
      </c>
      <c r="H64">
        <f t="shared" si="12"/>
        <v>53790.726376719598</v>
      </c>
      <c r="I64">
        <v>2031</v>
      </c>
      <c r="J64">
        <f t="shared" si="6"/>
        <v>40.811236653636996</v>
      </c>
      <c r="K64">
        <f t="shared" si="7"/>
        <v>37.757437699874757</v>
      </c>
      <c r="L64">
        <f t="shared" si="0"/>
        <v>55.942138278545251</v>
      </c>
      <c r="M64">
        <f t="shared" si="1"/>
        <v>51.756133213417691</v>
      </c>
      <c r="N64">
        <f t="shared" si="2"/>
        <v>12.337813542753873</v>
      </c>
      <c r="O64">
        <f t="shared" si="3"/>
        <v>11.414606965890252</v>
      </c>
      <c r="P64">
        <f t="shared" si="4"/>
        <v>4.5342019543973944</v>
      </c>
    </row>
    <row r="65" spans="2:16" x14ac:dyDescent="0.25">
      <c r="B65">
        <v>1749</v>
      </c>
      <c r="C65">
        <v>664</v>
      </c>
      <c r="D65">
        <v>2810</v>
      </c>
      <c r="E65">
        <f t="shared" si="8"/>
        <v>4.2319277108433733</v>
      </c>
      <c r="F65">
        <v>50639.588235294097</v>
      </c>
      <c r="G65">
        <v>50639.588235294097</v>
      </c>
      <c r="H65">
        <f t="shared" si="12"/>
        <v>54957.985139094417</v>
      </c>
      <c r="I65">
        <v>2210</v>
      </c>
      <c r="J65">
        <f t="shared" si="6"/>
        <v>43.641745065764653</v>
      </c>
      <c r="K65">
        <f t="shared" si="7"/>
        <v>40.212536802553089</v>
      </c>
      <c r="L65">
        <f t="shared" si="0"/>
        <v>55.490182640180393</v>
      </c>
      <c r="M65">
        <f t="shared" si="1"/>
        <v>51.129967608676097</v>
      </c>
      <c r="N65">
        <f t="shared" si="2"/>
        <v>13.112270915686755</v>
      </c>
      <c r="O65">
        <f t="shared" si="3"/>
        <v>12.081956758776132</v>
      </c>
      <c r="P65">
        <f t="shared" si="4"/>
        <v>4.2319277108433733</v>
      </c>
    </row>
    <row r="66" spans="2:16" x14ac:dyDescent="0.25">
      <c r="B66">
        <v>1750</v>
      </c>
      <c r="C66">
        <v>619</v>
      </c>
      <c r="D66">
        <v>2974</v>
      </c>
      <c r="E66">
        <f t="shared" si="8"/>
        <v>4.8045234248788367</v>
      </c>
      <c r="F66">
        <v>51513.470588235272</v>
      </c>
      <c r="G66">
        <v>51513.470588235272</v>
      </c>
      <c r="H66">
        <f t="shared" si="12"/>
        <v>56150.573416612766</v>
      </c>
      <c r="I66">
        <v>1879</v>
      </c>
      <c r="J66">
        <f t="shared" si="6"/>
        <v>36.475896082007118</v>
      </c>
      <c r="K66">
        <f t="shared" si="7"/>
        <v>33.463594148160155</v>
      </c>
      <c r="L66">
        <f t="shared" si="0"/>
        <v>57.732472031872902</v>
      </c>
      <c r="M66">
        <f t="shared" si="1"/>
        <v>52.964730706028895</v>
      </c>
      <c r="N66">
        <f t="shared" si="2"/>
        <v>12.016274441065677</v>
      </c>
      <c r="O66">
        <f t="shared" si="3"/>
        <v>11.023930163763243</v>
      </c>
      <c r="P66">
        <f t="shared" si="4"/>
        <v>4.8045234248788367</v>
      </c>
    </row>
    <row r="67" spans="2:16" x14ac:dyDescent="0.25">
      <c r="B67">
        <v>1751</v>
      </c>
      <c r="C67">
        <v>693</v>
      </c>
      <c r="D67">
        <v>3067</v>
      </c>
      <c r="E67">
        <f t="shared" si="8"/>
        <v>4.4256854256854261</v>
      </c>
      <c r="F67">
        <v>52387.352941176447</v>
      </c>
      <c r="G67">
        <v>52387.352941176447</v>
      </c>
      <c r="H67">
        <f>((H66/1000)*19)+H66</f>
        <v>57217.434311528406</v>
      </c>
      <c r="I67">
        <v>1759</v>
      </c>
      <c r="J67">
        <f t="shared" si="6"/>
        <v>33.576806256561717</v>
      </c>
      <c r="K67">
        <f t="shared" si="7"/>
        <v>30.742378108442889</v>
      </c>
      <c r="L67">
        <f t="shared" si="0"/>
        <v>58.544664462123237</v>
      </c>
      <c r="M67">
        <f t="shared" si="1"/>
        <v>53.602543296528907</v>
      </c>
      <c r="N67">
        <f t="shared" si="2"/>
        <v>13.228383590561267</v>
      </c>
      <c r="O67">
        <f t="shared" si="3"/>
        <v>12.111693023963003</v>
      </c>
      <c r="P67">
        <f t="shared" si="4"/>
        <v>4.4256854256854261</v>
      </c>
    </row>
    <row r="68" spans="2:16" x14ac:dyDescent="0.25">
      <c r="B68">
        <v>1752</v>
      </c>
      <c r="C68">
        <v>670</v>
      </c>
      <c r="D68">
        <v>3305</v>
      </c>
      <c r="E68">
        <f t="shared" si="8"/>
        <v>4.9328358208955221</v>
      </c>
      <c r="F68">
        <v>53261.235294117621</v>
      </c>
      <c r="G68">
        <v>53261.235294117621</v>
      </c>
      <c r="H68">
        <f t="shared" ref="H68:H76" si="13">((H67/1000)*19)+H67</f>
        <v>58304.565563447446</v>
      </c>
      <c r="I68">
        <v>1561</v>
      </c>
      <c r="J68">
        <f t="shared" si="6"/>
        <v>29.308370175417298</v>
      </c>
      <c r="K68">
        <f t="shared" si="7"/>
        <v>26.773203520422573</v>
      </c>
      <c r="L68">
        <f t="shared" ref="L68:L131" si="14">D68/(G68/1000)</f>
        <v>62.052635124762439</v>
      </c>
      <c r="M68">
        <f t="shared" ref="M68:M131" si="15">D68/(H68/1000)</f>
        <v>56.685097780266887</v>
      </c>
      <c r="N68">
        <f t="shared" ref="N68:N131" si="16">C68/(G68/1000)</f>
        <v>12.579505456457136</v>
      </c>
      <c r="O68">
        <f t="shared" ref="O68:O131" si="17">C68/(H68/1000)</f>
        <v>11.491381395697069</v>
      </c>
      <c r="P68">
        <f t="shared" ref="P68:P131" si="18">D68/C68</f>
        <v>4.9328358208955221</v>
      </c>
    </row>
    <row r="69" spans="2:16" x14ac:dyDescent="0.25">
      <c r="B69">
        <v>1753</v>
      </c>
      <c r="C69">
        <v>617</v>
      </c>
      <c r="D69">
        <v>3408</v>
      </c>
      <c r="E69">
        <f t="shared" si="8"/>
        <v>5.5235008103727719</v>
      </c>
      <c r="F69">
        <v>54135.117647058796</v>
      </c>
      <c r="G69">
        <v>54135.117647058796</v>
      </c>
      <c r="H69">
        <f t="shared" si="13"/>
        <v>59412.35230915295</v>
      </c>
      <c r="I69">
        <v>1486</v>
      </c>
      <c r="J69">
        <f t="shared" ref="J69:J132" si="19">I69/(G69/1000)</f>
        <v>27.449834129634251</v>
      </c>
      <c r="K69">
        <f t="shared" ref="K69:K132" si="20">I69/(H69/1000)</f>
        <v>25.01163381425431</v>
      </c>
      <c r="L69">
        <f t="shared" si="14"/>
        <v>62.95358998236442</v>
      </c>
      <c r="M69">
        <f t="shared" si="15"/>
        <v>57.361808909137743</v>
      </c>
      <c r="N69">
        <f t="shared" si="16"/>
        <v>11.397407576032526</v>
      </c>
      <c r="O69">
        <f t="shared" si="17"/>
        <v>10.385045803092133</v>
      </c>
      <c r="P69">
        <f t="shared" si="18"/>
        <v>5.5235008103727719</v>
      </c>
    </row>
    <row r="70" spans="2:16" x14ac:dyDescent="0.25">
      <c r="B70">
        <v>1754</v>
      </c>
      <c r="C70">
        <v>604</v>
      </c>
      <c r="D70">
        <v>3414</v>
      </c>
      <c r="E70">
        <f t="shared" si="8"/>
        <v>5.6523178807947021</v>
      </c>
      <c r="F70">
        <v>55009</v>
      </c>
      <c r="G70">
        <v>55009</v>
      </c>
      <c r="H70">
        <f t="shared" si="13"/>
        <v>60541.187003026855</v>
      </c>
      <c r="I70">
        <v>1718</v>
      </c>
      <c r="J70">
        <f t="shared" si="19"/>
        <v>31.231253067679834</v>
      </c>
      <c r="K70">
        <f t="shared" si="20"/>
        <v>28.377375552846459</v>
      </c>
      <c r="L70">
        <f t="shared" si="14"/>
        <v>62.062571579196131</v>
      </c>
      <c r="M70">
        <f t="shared" si="15"/>
        <v>56.391362128881141</v>
      </c>
      <c r="N70">
        <f t="shared" si="16"/>
        <v>10.980021451035284</v>
      </c>
      <c r="O70">
        <f t="shared" si="17"/>
        <v>9.9766791815595237</v>
      </c>
      <c r="P70">
        <f t="shared" si="18"/>
        <v>5.6523178807947021</v>
      </c>
    </row>
    <row r="71" spans="2:16" x14ac:dyDescent="0.25">
      <c r="B71">
        <v>1755</v>
      </c>
      <c r="C71">
        <v>500</v>
      </c>
      <c r="D71">
        <v>3497</v>
      </c>
      <c r="E71">
        <f t="shared" si="8"/>
        <v>6.9939999999999998</v>
      </c>
      <c r="F71">
        <v>56354.545454545456</v>
      </c>
      <c r="G71">
        <v>56354.545454545456</v>
      </c>
      <c r="H71">
        <f t="shared" si="13"/>
        <v>61691.469556084368</v>
      </c>
      <c r="I71">
        <v>2498</v>
      </c>
      <c r="J71">
        <f t="shared" si="19"/>
        <v>44.326504274883042</v>
      </c>
      <c r="K71">
        <f t="shared" si="20"/>
        <v>40.491821932188557</v>
      </c>
      <c r="L71">
        <f t="shared" si="14"/>
        <v>62.053557025326661</v>
      </c>
      <c r="M71">
        <f t="shared" si="15"/>
        <v>56.685308765757966</v>
      </c>
      <c r="N71">
        <f t="shared" si="16"/>
        <v>8.8723987739958048</v>
      </c>
      <c r="O71">
        <f t="shared" si="17"/>
        <v>8.1048482650497515</v>
      </c>
      <c r="P71">
        <f t="shared" si="18"/>
        <v>6.9939999999999998</v>
      </c>
    </row>
    <row r="72" spans="2:16" x14ac:dyDescent="0.25">
      <c r="B72">
        <v>1756</v>
      </c>
      <c r="C72">
        <v>595</v>
      </c>
      <c r="D72">
        <v>3409</v>
      </c>
      <c r="E72">
        <f t="shared" si="8"/>
        <v>5.7294117647058824</v>
      </c>
      <c r="F72">
        <v>57700.090909090912</v>
      </c>
      <c r="G72">
        <v>57700.090909090912</v>
      </c>
      <c r="H72">
        <f t="shared" si="13"/>
        <v>62863.607477649974</v>
      </c>
      <c r="I72">
        <v>2348</v>
      </c>
      <c r="J72">
        <f t="shared" si="19"/>
        <v>40.693176787180107</v>
      </c>
      <c r="K72">
        <f t="shared" si="20"/>
        <v>37.350704075244003</v>
      </c>
      <c r="L72">
        <f t="shared" si="14"/>
        <v>59.081362720399049</v>
      </c>
      <c r="M72">
        <f t="shared" si="15"/>
        <v>54.228513710607665</v>
      </c>
      <c r="N72">
        <f t="shared" si="16"/>
        <v>10.31194215859121</v>
      </c>
      <c r="O72">
        <f t="shared" si="17"/>
        <v>9.464935657908935</v>
      </c>
      <c r="P72">
        <f t="shared" si="18"/>
        <v>5.7294117647058824</v>
      </c>
    </row>
    <row r="73" spans="2:16" x14ac:dyDescent="0.25">
      <c r="B73">
        <v>1757</v>
      </c>
      <c r="C73">
        <v>802</v>
      </c>
      <c r="D73">
        <v>3609</v>
      </c>
      <c r="E73">
        <f t="shared" si="8"/>
        <v>4.5</v>
      </c>
      <c r="F73">
        <v>59045.636363636368</v>
      </c>
      <c r="G73">
        <v>59045.636363636368</v>
      </c>
      <c r="H73">
        <f t="shared" si="13"/>
        <v>64058.016019725321</v>
      </c>
      <c r="I73">
        <v>2486</v>
      </c>
      <c r="J73">
        <f t="shared" si="19"/>
        <v>42.103026626553877</v>
      </c>
      <c r="K73">
        <f t="shared" si="20"/>
        <v>38.808570019316377</v>
      </c>
      <c r="L73">
        <f t="shared" si="14"/>
        <v>61.122213634446076</v>
      </c>
      <c r="M73">
        <f t="shared" si="15"/>
        <v>56.339553177680131</v>
      </c>
      <c r="N73">
        <f t="shared" si="16"/>
        <v>13.582714140988017</v>
      </c>
      <c r="O73">
        <f t="shared" si="17"/>
        <v>12.519900706151139</v>
      </c>
      <c r="P73">
        <f t="shared" si="18"/>
        <v>4.5</v>
      </c>
    </row>
    <row r="74" spans="2:16" x14ac:dyDescent="0.25">
      <c r="B74">
        <v>1758</v>
      </c>
      <c r="C74">
        <v>567</v>
      </c>
      <c r="D74">
        <v>3497</v>
      </c>
      <c r="E74">
        <f t="shared" si="8"/>
        <v>6.1675485008818338</v>
      </c>
      <c r="F74">
        <v>60391.181818181823</v>
      </c>
      <c r="G74">
        <v>60391.181818181823</v>
      </c>
      <c r="H74">
        <f t="shared" si="13"/>
        <v>65275.118324100098</v>
      </c>
      <c r="I74">
        <v>2957</v>
      </c>
      <c r="J74">
        <f t="shared" si="19"/>
        <v>48.964102224436736</v>
      </c>
      <c r="K74">
        <f t="shared" si="20"/>
        <v>45.300568975119759</v>
      </c>
      <c r="L74">
        <f t="shared" si="14"/>
        <v>57.90580503174003</v>
      </c>
      <c r="M74">
        <f t="shared" si="15"/>
        <v>53.57324643422178</v>
      </c>
      <c r="N74">
        <f t="shared" si="16"/>
        <v>9.3887879476684581</v>
      </c>
      <c r="O74">
        <f t="shared" si="17"/>
        <v>8.6863113320571195</v>
      </c>
      <c r="P74">
        <f t="shared" si="18"/>
        <v>6.1675485008818338</v>
      </c>
    </row>
    <row r="75" spans="2:16" x14ac:dyDescent="0.25">
      <c r="B75">
        <v>1759</v>
      </c>
      <c r="C75">
        <v>564</v>
      </c>
      <c r="D75">
        <v>3319</v>
      </c>
      <c r="E75">
        <f t="shared" si="8"/>
        <v>5.8847517730496453</v>
      </c>
      <c r="F75">
        <v>61736.727272727279</v>
      </c>
      <c r="G75">
        <v>61736.727272727279</v>
      </c>
      <c r="H75">
        <f t="shared" si="13"/>
        <v>66515.345572257997</v>
      </c>
      <c r="I75">
        <v>2389</v>
      </c>
      <c r="J75">
        <f t="shared" si="19"/>
        <v>38.696576665724244</v>
      </c>
      <c r="K75">
        <f t="shared" si="20"/>
        <v>35.916523915593942</v>
      </c>
      <c r="L75">
        <f t="shared" si="14"/>
        <v>53.760543304118364</v>
      </c>
      <c r="M75">
        <f t="shared" si="15"/>
        <v>49.898259889433355</v>
      </c>
      <c r="N75">
        <f t="shared" si="16"/>
        <v>9.1355668645744981</v>
      </c>
      <c r="O75">
        <f t="shared" si="17"/>
        <v>8.4792463325219689</v>
      </c>
      <c r="P75">
        <f t="shared" si="18"/>
        <v>5.8847517730496453</v>
      </c>
    </row>
    <row r="76" spans="2:16" x14ac:dyDescent="0.25">
      <c r="B76">
        <v>1760</v>
      </c>
      <c r="C76">
        <v>821</v>
      </c>
      <c r="D76">
        <v>3449</v>
      </c>
      <c r="E76">
        <f>D76/C76</f>
        <v>4.2009744214372713</v>
      </c>
      <c r="F76">
        <v>63082.272727272735</v>
      </c>
      <c r="G76">
        <v>63082.272727272735</v>
      </c>
      <c r="H76">
        <f t="shared" si="13"/>
        <v>67779.1371381309</v>
      </c>
      <c r="I76">
        <v>2563</v>
      </c>
      <c r="J76">
        <f t="shared" si="19"/>
        <v>40.629480980825896</v>
      </c>
      <c r="K76">
        <f t="shared" si="20"/>
        <v>37.813995695706758</v>
      </c>
      <c r="L76">
        <f t="shared" si="14"/>
        <v>54.674631253557756</v>
      </c>
      <c r="M76">
        <f t="shared" si="15"/>
        <v>50.885864672061103</v>
      </c>
      <c r="N76">
        <f t="shared" si="16"/>
        <v>13.01474985768945</v>
      </c>
      <c r="O76">
        <f t="shared" si="17"/>
        <v>12.112871816689523</v>
      </c>
      <c r="P76">
        <f t="shared" si="18"/>
        <v>4.2009744214372713</v>
      </c>
    </row>
    <row r="77" spans="2:16" x14ac:dyDescent="0.25">
      <c r="B77">
        <v>1761</v>
      </c>
      <c r="C77">
        <v>1007</v>
      </c>
      <c r="D77">
        <v>3580</v>
      </c>
      <c r="E77">
        <f t="shared" ref="E77:E176" si="21">D77/C77</f>
        <v>3.5551142005958294</v>
      </c>
      <c r="F77">
        <v>64427.818181818191</v>
      </c>
      <c r="G77">
        <v>64427.818181818191</v>
      </c>
      <c r="H77">
        <f>((H76/1000)*28.6)+H76</f>
        <v>69717.62046028144</v>
      </c>
      <c r="I77">
        <v>2147</v>
      </c>
      <c r="J77">
        <f t="shared" si="19"/>
        <v>33.324114654031426</v>
      </c>
      <c r="K77">
        <f t="shared" si="20"/>
        <v>30.795658053521194</v>
      </c>
      <c r="L77">
        <f t="shared" si="14"/>
        <v>55.566059832991385</v>
      </c>
      <c r="M77">
        <f t="shared" si="15"/>
        <v>51.350002716164823</v>
      </c>
      <c r="N77">
        <f t="shared" si="16"/>
        <v>15.629894483749252</v>
      </c>
      <c r="O77">
        <f t="shared" si="17"/>
        <v>14.443981210943569</v>
      </c>
      <c r="P77">
        <f t="shared" si="18"/>
        <v>3.5551142005958294</v>
      </c>
    </row>
    <row r="78" spans="2:16" x14ac:dyDescent="0.25">
      <c r="B78">
        <v>1762</v>
      </c>
      <c r="C78">
        <v>799</v>
      </c>
      <c r="D78">
        <v>4045</v>
      </c>
      <c r="E78">
        <f t="shared" si="21"/>
        <v>5.0625782227784732</v>
      </c>
      <c r="F78">
        <v>65773.363636363647</v>
      </c>
      <c r="G78">
        <v>65773.363636363647</v>
      </c>
      <c r="H78">
        <f t="shared" ref="H78:H86" si="22">((H77/1000)*28.6)+H77</f>
        <v>71711.544405445486</v>
      </c>
      <c r="I78">
        <v>1922</v>
      </c>
      <c r="J78">
        <f t="shared" si="19"/>
        <v>29.221555562005619</v>
      </c>
      <c r="K78">
        <f t="shared" si="20"/>
        <v>26.80182132368148</v>
      </c>
      <c r="L78">
        <f t="shared" si="14"/>
        <v>61.499059442410363</v>
      </c>
      <c r="M78">
        <f t="shared" si="15"/>
        <v>56.406538633866589</v>
      </c>
      <c r="N78">
        <f t="shared" si="16"/>
        <v>12.147774658710972</v>
      </c>
      <c r="O78">
        <f t="shared" si="17"/>
        <v>11.141860165255725</v>
      </c>
      <c r="P78">
        <f t="shared" si="18"/>
        <v>5.0625782227784732</v>
      </c>
    </row>
    <row r="79" spans="2:16" x14ac:dyDescent="0.25">
      <c r="B79">
        <v>1763</v>
      </c>
      <c r="C79">
        <v>847</v>
      </c>
      <c r="D79">
        <v>4399</v>
      </c>
      <c r="E79">
        <f t="shared" si="21"/>
        <v>5.1936245572609208</v>
      </c>
      <c r="F79">
        <v>67118.909090909103</v>
      </c>
      <c r="G79">
        <v>67118.909090909103</v>
      </c>
      <c r="H79">
        <f t="shared" si="22"/>
        <v>73762.494575441233</v>
      </c>
      <c r="I79">
        <v>1773</v>
      </c>
      <c r="J79">
        <f t="shared" si="19"/>
        <v>26.415804786078436</v>
      </c>
      <c r="K79">
        <f t="shared" si="20"/>
        <v>24.036605733102597</v>
      </c>
      <c r="L79">
        <f t="shared" si="14"/>
        <v>65.540397774370575</v>
      </c>
      <c r="M79">
        <f t="shared" si="15"/>
        <v>59.63735398754558</v>
      </c>
      <c r="N79">
        <f t="shared" si="16"/>
        <v>12.6193946157972</v>
      </c>
      <c r="O79">
        <f t="shared" si="17"/>
        <v>11.482800369959334</v>
      </c>
      <c r="P79">
        <f t="shared" si="18"/>
        <v>5.1936245572609208</v>
      </c>
    </row>
    <row r="80" spans="2:16" x14ac:dyDescent="0.25">
      <c r="B80">
        <v>1764</v>
      </c>
      <c r="C80">
        <v>871</v>
      </c>
      <c r="D80">
        <v>4507</v>
      </c>
      <c r="E80">
        <f t="shared" si="21"/>
        <v>5.1745120551090702</v>
      </c>
      <c r="F80">
        <v>68464.454545454559</v>
      </c>
      <c r="G80">
        <v>68464.454545454559</v>
      </c>
      <c r="H80">
        <f t="shared" si="22"/>
        <v>75872.101920298854</v>
      </c>
      <c r="I80">
        <v>1902</v>
      </c>
      <c r="J80">
        <f t="shared" si="19"/>
        <v>27.780839161396287</v>
      </c>
      <c r="K80">
        <f t="shared" si="20"/>
        <v>25.068502807500817</v>
      </c>
      <c r="L80">
        <f t="shared" si="14"/>
        <v>65.829780284128844</v>
      </c>
      <c r="M80">
        <f t="shared" si="15"/>
        <v>59.402598398215652</v>
      </c>
      <c r="N80">
        <f t="shared" si="16"/>
        <v>12.721930026065282</v>
      </c>
      <c r="O80">
        <f t="shared" si="17"/>
        <v>11.479845397125768</v>
      </c>
      <c r="P80">
        <f t="shared" si="18"/>
        <v>5.1745120551090702</v>
      </c>
    </row>
    <row r="81" spans="2:16" x14ac:dyDescent="0.25">
      <c r="B81">
        <v>1765</v>
      </c>
      <c r="C81">
        <v>808</v>
      </c>
      <c r="D81">
        <v>4591</v>
      </c>
      <c r="E81">
        <f t="shared" si="21"/>
        <v>5.6819306930693072</v>
      </c>
      <c r="F81">
        <v>69810</v>
      </c>
      <c r="G81">
        <v>69810</v>
      </c>
      <c r="H81">
        <f t="shared" si="22"/>
        <v>78042.044035219398</v>
      </c>
      <c r="I81">
        <v>3169</v>
      </c>
      <c r="J81">
        <f t="shared" si="19"/>
        <v>45.394642601346511</v>
      </c>
      <c r="K81">
        <f t="shared" si="20"/>
        <v>40.606317263677383</v>
      </c>
      <c r="L81">
        <f t="shared" si="14"/>
        <v>65.764217160865201</v>
      </c>
      <c r="M81">
        <f t="shared" si="15"/>
        <v>58.827264928224317</v>
      </c>
      <c r="N81">
        <f t="shared" si="16"/>
        <v>11.574273026786994</v>
      </c>
      <c r="O81">
        <f t="shared" si="17"/>
        <v>10.353393609672239</v>
      </c>
      <c r="P81">
        <f t="shared" si="18"/>
        <v>5.6819306930693072</v>
      </c>
    </row>
    <row r="82" spans="2:16" x14ac:dyDescent="0.25">
      <c r="B82">
        <v>1766</v>
      </c>
      <c r="C82">
        <v>759</v>
      </c>
      <c r="D82">
        <v>4889</v>
      </c>
      <c r="E82">
        <f t="shared" si="21"/>
        <v>6.4413702239789199</v>
      </c>
      <c r="F82">
        <v>72083.789473684214</v>
      </c>
      <c r="G82">
        <v>72083.789473684214</v>
      </c>
      <c r="H82">
        <f t="shared" si="22"/>
        <v>80274.046494626673</v>
      </c>
      <c r="I82">
        <v>2117</v>
      </c>
      <c r="J82">
        <f t="shared" si="19"/>
        <v>29.368600283880159</v>
      </c>
      <c r="K82">
        <f t="shared" si="20"/>
        <v>26.37216002486814</v>
      </c>
      <c r="L82">
        <f t="shared" si="14"/>
        <v>67.823848270141752</v>
      </c>
      <c r="M82">
        <f t="shared" si="15"/>
        <v>60.903868852895762</v>
      </c>
      <c r="N82">
        <f t="shared" si="16"/>
        <v>10.529413139095437</v>
      </c>
      <c r="O82">
        <f t="shared" si="17"/>
        <v>9.4551107505313734</v>
      </c>
      <c r="P82">
        <f t="shared" si="18"/>
        <v>6.4413702239789199</v>
      </c>
    </row>
    <row r="83" spans="2:16" x14ac:dyDescent="0.25">
      <c r="B83">
        <v>1767</v>
      </c>
      <c r="C83">
        <v>806</v>
      </c>
      <c r="D83">
        <v>4926</v>
      </c>
      <c r="E83">
        <f t="shared" si="21"/>
        <v>6.1116625310173696</v>
      </c>
      <c r="F83">
        <v>74357.578947368427</v>
      </c>
      <c r="G83">
        <v>74357.578947368427</v>
      </c>
      <c r="H83">
        <f t="shared" si="22"/>
        <v>82569.884224373003</v>
      </c>
      <c r="I83">
        <v>2161</v>
      </c>
      <c r="J83">
        <f t="shared" si="19"/>
        <v>29.062269516999645</v>
      </c>
      <c r="K83">
        <f t="shared" si="20"/>
        <v>26.171769771745854</v>
      </c>
      <c r="L83">
        <f t="shared" si="14"/>
        <v>66.247450088264813</v>
      </c>
      <c r="M83">
        <f t="shared" si="15"/>
        <v>59.658555250171247</v>
      </c>
      <c r="N83">
        <f t="shared" si="16"/>
        <v>10.839513757844385</v>
      </c>
      <c r="O83">
        <f t="shared" si="17"/>
        <v>9.7614282443438949</v>
      </c>
      <c r="P83">
        <f t="shared" si="18"/>
        <v>6.1116625310173696</v>
      </c>
    </row>
    <row r="84" spans="2:16" x14ac:dyDescent="0.25">
      <c r="B84">
        <v>1768</v>
      </c>
      <c r="C84">
        <v>727</v>
      </c>
      <c r="D84">
        <v>5023</v>
      </c>
      <c r="E84">
        <f t="shared" si="21"/>
        <v>6.9092159559834938</v>
      </c>
      <c r="F84">
        <v>76631.368421052641</v>
      </c>
      <c r="G84">
        <v>76631.368421052641</v>
      </c>
      <c r="H84">
        <f t="shared" si="22"/>
        <v>84931.382913190071</v>
      </c>
      <c r="I84">
        <v>2224</v>
      </c>
      <c r="J84">
        <f t="shared" si="19"/>
        <v>29.022057752905912</v>
      </c>
      <c r="K84">
        <f t="shared" si="20"/>
        <v>26.185844663252347</v>
      </c>
      <c r="L84">
        <f t="shared" si="14"/>
        <v>65.547570185632367</v>
      </c>
      <c r="M84">
        <f t="shared" si="15"/>
        <v>59.141860496185494</v>
      </c>
      <c r="N84">
        <f t="shared" si="16"/>
        <v>9.4869766125731108</v>
      </c>
      <c r="O84">
        <f t="shared" si="17"/>
        <v>8.5598512006225072</v>
      </c>
      <c r="P84">
        <f t="shared" si="18"/>
        <v>6.9092159559834938</v>
      </c>
    </row>
    <row r="85" spans="2:16" x14ac:dyDescent="0.25">
      <c r="B85">
        <v>1769</v>
      </c>
      <c r="C85">
        <v>593</v>
      </c>
      <c r="D85">
        <v>4908</v>
      </c>
      <c r="E85">
        <f t="shared" si="21"/>
        <v>8.2765598650927483</v>
      </c>
      <c r="F85">
        <v>78905.157894736854</v>
      </c>
      <c r="G85">
        <v>78905.157894736854</v>
      </c>
      <c r="H85">
        <f t="shared" si="22"/>
        <v>87360.420464507304</v>
      </c>
      <c r="I85">
        <v>2912</v>
      </c>
      <c r="J85">
        <f t="shared" si="19"/>
        <v>36.905065241549138</v>
      </c>
      <c r="K85">
        <f t="shared" si="20"/>
        <v>33.333172900456496</v>
      </c>
      <c r="L85">
        <f t="shared" si="14"/>
        <v>62.201256938709882</v>
      </c>
      <c r="M85">
        <f t="shared" si="15"/>
        <v>56.181048281401267</v>
      </c>
      <c r="N85">
        <f t="shared" si="16"/>
        <v>7.5153515412907419</v>
      </c>
      <c r="O85">
        <f t="shared" si="17"/>
        <v>6.7879709924349942</v>
      </c>
      <c r="P85">
        <f t="shared" si="18"/>
        <v>8.2765598650927483</v>
      </c>
    </row>
    <row r="86" spans="2:16" x14ac:dyDescent="0.25">
      <c r="B86">
        <v>1770</v>
      </c>
      <c r="C86">
        <v>699</v>
      </c>
      <c r="D86">
        <v>4738</v>
      </c>
      <c r="E86">
        <f t="shared" si="21"/>
        <v>6.778254649499285</v>
      </c>
      <c r="F86">
        <v>81178.947368421068</v>
      </c>
      <c r="G86">
        <v>81178.947368421068</v>
      </c>
      <c r="H86">
        <f t="shared" si="22"/>
        <v>89858.928489792219</v>
      </c>
      <c r="I86">
        <v>2336</v>
      </c>
      <c r="J86">
        <f t="shared" si="19"/>
        <v>28.775933609958503</v>
      </c>
      <c r="K86">
        <f t="shared" si="20"/>
        <v>25.99630375367056</v>
      </c>
      <c r="L86">
        <f t="shared" si="14"/>
        <v>58.364885892116178</v>
      </c>
      <c r="M86">
        <f t="shared" si="15"/>
        <v>52.727092116819826</v>
      </c>
      <c r="N86">
        <f t="shared" si="16"/>
        <v>8.6106068464730274</v>
      </c>
      <c r="O86">
        <f t="shared" si="17"/>
        <v>7.7788597276608398</v>
      </c>
      <c r="P86">
        <f t="shared" si="18"/>
        <v>6.778254649499285</v>
      </c>
    </row>
    <row r="87" spans="2:16" x14ac:dyDescent="0.25">
      <c r="B87">
        <v>1771</v>
      </c>
      <c r="C87">
        <v>814</v>
      </c>
      <c r="D87">
        <v>5175</v>
      </c>
      <c r="E87">
        <f t="shared" si="21"/>
        <v>6.3574938574938571</v>
      </c>
      <c r="F87">
        <v>83452.736842105282</v>
      </c>
      <c r="G87">
        <v>83452.736842105282</v>
      </c>
      <c r="H87">
        <f>((H86/1000)*25.3)+H86</f>
        <v>92132.359380583963</v>
      </c>
      <c r="I87">
        <v>2264</v>
      </c>
      <c r="J87">
        <f t="shared" si="19"/>
        <v>27.129128242774662</v>
      </c>
      <c r="K87">
        <f t="shared" si="20"/>
        <v>24.57334225695643</v>
      </c>
      <c r="L87">
        <f t="shared" si="14"/>
        <v>62.01114781641293</v>
      </c>
      <c r="M87">
        <f t="shared" si="15"/>
        <v>56.169190008723284</v>
      </c>
      <c r="N87">
        <f t="shared" si="16"/>
        <v>9.7540240236831171</v>
      </c>
      <c r="O87">
        <f t="shared" si="17"/>
        <v>8.8351151047537684</v>
      </c>
      <c r="P87">
        <f t="shared" si="18"/>
        <v>6.3574938574938571</v>
      </c>
    </row>
    <row r="88" spans="2:16" x14ac:dyDescent="0.25">
      <c r="B88">
        <v>1772</v>
      </c>
      <c r="C88">
        <v>874</v>
      </c>
      <c r="D88">
        <v>5279</v>
      </c>
      <c r="E88">
        <f t="shared" si="21"/>
        <v>6.0400457665903886</v>
      </c>
      <c r="F88">
        <v>85726.526315789495</v>
      </c>
      <c r="G88">
        <v>85726.526315789495</v>
      </c>
      <c r="H88">
        <f t="shared" ref="H88:H96" si="23">((H87/1000)*25.3)+H87</f>
        <v>94463.30807291274</v>
      </c>
      <c r="I88">
        <v>2794</v>
      </c>
      <c r="J88">
        <f t="shared" si="19"/>
        <v>32.59201229859454</v>
      </c>
      <c r="K88">
        <f t="shared" si="20"/>
        <v>29.577621798332689</v>
      </c>
      <c r="L88">
        <f t="shared" si="14"/>
        <v>61.579539342978016</v>
      </c>
      <c r="M88">
        <f t="shared" si="15"/>
        <v>55.88413223815256</v>
      </c>
      <c r="N88">
        <f t="shared" si="16"/>
        <v>10.195210719030648</v>
      </c>
      <c r="O88">
        <f t="shared" si="17"/>
        <v>9.2522696677676333</v>
      </c>
      <c r="P88">
        <f t="shared" si="18"/>
        <v>6.0400457665903886</v>
      </c>
    </row>
    <row r="89" spans="2:16" x14ac:dyDescent="0.25">
      <c r="B89">
        <v>1773</v>
      </c>
      <c r="C89">
        <v>930</v>
      </c>
      <c r="D89">
        <v>5401</v>
      </c>
      <c r="E89">
        <f t="shared" si="21"/>
        <v>5.8075268817204302</v>
      </c>
      <c r="F89">
        <v>88000.315789473709</v>
      </c>
      <c r="G89">
        <v>88000.315789473709</v>
      </c>
      <c r="H89">
        <f t="shared" si="23"/>
        <v>96853.229767157434</v>
      </c>
      <c r="I89">
        <v>3149</v>
      </c>
      <c r="J89">
        <f t="shared" si="19"/>
        <v>35.783962497742223</v>
      </c>
      <c r="K89">
        <f t="shared" si="20"/>
        <v>32.51311296040862</v>
      </c>
      <c r="L89">
        <f t="shared" si="14"/>
        <v>61.374779755575027</v>
      </c>
      <c r="M89">
        <f t="shared" si="15"/>
        <v>55.764789806023167</v>
      </c>
      <c r="N89">
        <f t="shared" si="16"/>
        <v>10.568143894220473</v>
      </c>
      <c r="O89">
        <f t="shared" si="17"/>
        <v>9.6021578447697724</v>
      </c>
      <c r="P89">
        <f t="shared" si="18"/>
        <v>5.8075268817204302</v>
      </c>
    </row>
    <row r="90" spans="2:16" x14ac:dyDescent="0.25">
      <c r="B90">
        <v>1774</v>
      </c>
      <c r="C90">
        <v>951</v>
      </c>
      <c r="D90">
        <v>5619</v>
      </c>
      <c r="E90">
        <f t="shared" si="21"/>
        <v>5.9085173501577284</v>
      </c>
      <c r="F90">
        <v>90274.105263157922</v>
      </c>
      <c r="G90">
        <v>90274.105263157922</v>
      </c>
      <c r="H90">
        <f t="shared" si="23"/>
        <v>99303.616480266515</v>
      </c>
      <c r="I90">
        <v>2529</v>
      </c>
      <c r="J90">
        <f t="shared" si="19"/>
        <v>28.014678103180479</v>
      </c>
      <c r="K90">
        <f t="shared" si="20"/>
        <v>25.467350431316461</v>
      </c>
      <c r="L90">
        <f t="shared" si="14"/>
        <v>62.243762855583675</v>
      </c>
      <c r="M90">
        <f t="shared" si="15"/>
        <v>56.584041942889364</v>
      </c>
      <c r="N90">
        <f t="shared" si="16"/>
        <v>10.534582394671663</v>
      </c>
      <c r="O90">
        <f t="shared" si="17"/>
        <v>9.5766904943384557</v>
      </c>
      <c r="P90">
        <f t="shared" si="18"/>
        <v>5.9085173501577284</v>
      </c>
    </row>
    <row r="91" spans="2:16" x14ac:dyDescent="0.25">
      <c r="B91">
        <v>1775</v>
      </c>
      <c r="C91">
        <v>948</v>
      </c>
      <c r="D91">
        <v>5841</v>
      </c>
      <c r="E91">
        <f t="shared" si="21"/>
        <v>6.1613924050632916</v>
      </c>
      <c r="F91">
        <v>92547.894736842136</v>
      </c>
      <c r="G91">
        <v>92547.894736842136</v>
      </c>
      <c r="H91">
        <f t="shared" si="23"/>
        <v>101815.99797721725</v>
      </c>
      <c r="I91">
        <v>2529</v>
      </c>
      <c r="J91">
        <f t="shared" si="19"/>
        <v>27.326391455917552</v>
      </c>
      <c r="K91">
        <f t="shared" si="20"/>
        <v>24.838925613299974</v>
      </c>
      <c r="L91">
        <f t="shared" si="14"/>
        <v>63.113267099254415</v>
      </c>
      <c r="M91">
        <f t="shared" si="15"/>
        <v>57.368194743884999</v>
      </c>
      <c r="N91">
        <f t="shared" si="16"/>
        <v>10.243344839940624</v>
      </c>
      <c r="O91">
        <f t="shared" si="17"/>
        <v>9.3109139902761466</v>
      </c>
      <c r="P91">
        <f t="shared" si="18"/>
        <v>6.1613924050632916</v>
      </c>
    </row>
    <row r="92" spans="2:16" x14ac:dyDescent="0.25">
      <c r="B92">
        <v>1776</v>
      </c>
      <c r="C92">
        <v>722</v>
      </c>
      <c r="D92">
        <v>5590</v>
      </c>
      <c r="E92">
        <f t="shared" si="21"/>
        <v>7.7423822714681441</v>
      </c>
      <c r="F92">
        <v>94821.684210526349</v>
      </c>
      <c r="G92">
        <v>94821.684210526349</v>
      </c>
      <c r="H92">
        <f t="shared" si="23"/>
        <v>104391.94272604084</v>
      </c>
      <c r="I92">
        <v>2600</v>
      </c>
      <c r="J92">
        <f t="shared" si="19"/>
        <v>27.419888411045211</v>
      </c>
      <c r="K92">
        <f t="shared" si="20"/>
        <v>24.906136739147239</v>
      </c>
      <c r="L92">
        <f t="shared" si="14"/>
        <v>58.952760083747208</v>
      </c>
      <c r="M92">
        <f t="shared" si="15"/>
        <v>53.548193989166563</v>
      </c>
      <c r="N92">
        <f t="shared" si="16"/>
        <v>7.6142920895287087</v>
      </c>
      <c r="O92">
        <f t="shared" si="17"/>
        <v>6.9162425867939641</v>
      </c>
      <c r="P92">
        <f t="shared" si="18"/>
        <v>7.7423822714681441</v>
      </c>
    </row>
    <row r="93" spans="2:16" x14ac:dyDescent="0.25">
      <c r="B93">
        <v>1777</v>
      </c>
      <c r="C93">
        <v>857</v>
      </c>
      <c r="D93">
        <v>5570</v>
      </c>
      <c r="E93">
        <f t="shared" si="21"/>
        <v>6.499416569428238</v>
      </c>
      <c r="F93">
        <v>97095.473684210563</v>
      </c>
      <c r="G93">
        <v>97095.473684210563</v>
      </c>
      <c r="H93">
        <f t="shared" si="23"/>
        <v>107033.05887700968</v>
      </c>
      <c r="I93">
        <v>3901</v>
      </c>
      <c r="J93">
        <f t="shared" si="19"/>
        <v>40.176950088193159</v>
      </c>
      <c r="K93">
        <f t="shared" si="20"/>
        <v>36.446683304478753</v>
      </c>
      <c r="L93">
        <f t="shared" si="14"/>
        <v>57.366216865223251</v>
      </c>
      <c r="M93">
        <f t="shared" si="15"/>
        <v>52.039996412701015</v>
      </c>
      <c r="N93">
        <f t="shared" si="16"/>
        <v>8.8263640670549961</v>
      </c>
      <c r="O93">
        <f t="shared" si="17"/>
        <v>8.0068719794766192</v>
      </c>
      <c r="P93">
        <f t="shared" si="18"/>
        <v>6.499416569428238</v>
      </c>
    </row>
    <row r="94" spans="2:16" x14ac:dyDescent="0.25">
      <c r="B94">
        <v>1778</v>
      </c>
      <c r="C94">
        <v>953</v>
      </c>
      <c r="D94">
        <v>5920</v>
      </c>
      <c r="E94">
        <f t="shared" si="21"/>
        <v>6.21196222455404</v>
      </c>
      <c r="F94">
        <v>99369.263157894777</v>
      </c>
      <c r="G94">
        <v>99369.263157894777</v>
      </c>
      <c r="H94">
        <f t="shared" si="23"/>
        <v>109740.99526659802</v>
      </c>
      <c r="I94">
        <v>4307</v>
      </c>
      <c r="J94">
        <f t="shared" si="19"/>
        <v>43.343382683197582</v>
      </c>
      <c r="K94">
        <f t="shared" si="20"/>
        <v>39.246955884962034</v>
      </c>
      <c r="L94">
        <f t="shared" si="14"/>
        <v>59.575766307065173</v>
      </c>
      <c r="M94">
        <f t="shared" si="15"/>
        <v>53.945200566281692</v>
      </c>
      <c r="N94">
        <f t="shared" si="16"/>
        <v>9.5904907585528889</v>
      </c>
      <c r="O94">
        <f t="shared" si="17"/>
        <v>8.6840838073760906</v>
      </c>
      <c r="P94">
        <f t="shared" si="18"/>
        <v>6.21196222455404</v>
      </c>
    </row>
    <row r="95" spans="2:16" x14ac:dyDescent="0.25">
      <c r="B95">
        <v>1779</v>
      </c>
      <c r="C95">
        <v>1010</v>
      </c>
      <c r="D95">
        <v>5881</v>
      </c>
      <c r="E95">
        <f t="shared" si="21"/>
        <v>5.8227722772277231</v>
      </c>
      <c r="F95">
        <v>101643.05263157899</v>
      </c>
      <c r="G95">
        <v>101643.05263157899</v>
      </c>
      <c r="H95">
        <f t="shared" si="23"/>
        <v>112517.44244684295</v>
      </c>
      <c r="I95">
        <v>2733</v>
      </c>
      <c r="J95">
        <f>I95/(G95/1000)</f>
        <v>26.888212516660456</v>
      </c>
      <c r="K95">
        <f t="shared" si="20"/>
        <v>24.289567382329739</v>
      </c>
      <c r="L95">
        <f t="shared" si="14"/>
        <v>57.859340581953951</v>
      </c>
      <c r="M95">
        <f t="shared" si="15"/>
        <v>52.267451802225096</v>
      </c>
      <c r="N95">
        <f t="shared" si="16"/>
        <v>9.9367342267936554</v>
      </c>
      <c r="O95">
        <f t="shared" si="17"/>
        <v>8.976386043231992</v>
      </c>
      <c r="P95">
        <f t="shared" si="18"/>
        <v>5.8227722772277231</v>
      </c>
    </row>
    <row r="96" spans="2:16" x14ac:dyDescent="0.25">
      <c r="B96">
        <v>1780</v>
      </c>
      <c r="C96">
        <v>931</v>
      </c>
      <c r="D96">
        <v>6180</v>
      </c>
      <c r="E96">
        <f t="shared" si="21"/>
        <v>6.6380236305048337</v>
      </c>
      <c r="F96">
        <v>103916.8421052632</v>
      </c>
      <c r="G96">
        <f>((G95/1000)*30.2)+G95</f>
        <v>104712.67282105268</v>
      </c>
      <c r="H96">
        <f t="shared" si="23"/>
        <v>115364.13374074808</v>
      </c>
      <c r="I96">
        <v>2895</v>
      </c>
      <c r="J96">
        <f t="shared" ref="J96:J105" si="24">I96/(G96/1000)</f>
        <v>27.647083414128598</v>
      </c>
      <c r="K96">
        <f t="shared" si="20"/>
        <v>25.094454455886485</v>
      </c>
      <c r="L96">
        <f t="shared" si="14"/>
        <v>59.018644386637213</v>
      </c>
      <c r="M96">
        <f t="shared" si="15"/>
        <v>53.569508993913118</v>
      </c>
      <c r="N96">
        <f t="shared" si="16"/>
        <v>8.8909964278251206</v>
      </c>
      <c r="O96">
        <f t="shared" si="17"/>
        <v>8.0700991704422513</v>
      </c>
      <c r="P96">
        <f t="shared" si="18"/>
        <v>6.6380236305048337</v>
      </c>
    </row>
    <row r="97" spans="2:16" x14ac:dyDescent="0.25">
      <c r="B97">
        <v>1781</v>
      </c>
      <c r="C97">
        <v>969</v>
      </c>
      <c r="D97">
        <v>6309</v>
      </c>
      <c r="E97">
        <f t="shared" si="21"/>
        <v>6.5108359133126932</v>
      </c>
      <c r="F97">
        <v>106190.63157894742</v>
      </c>
      <c r="G97">
        <f>((G96/1000)*29.7)+G96</f>
        <v>107822.63920383794</v>
      </c>
      <c r="H97">
        <f>((H96/1000)*24.3)+H96</f>
        <v>118167.48219064825</v>
      </c>
      <c r="I97">
        <v>2847</v>
      </c>
      <c r="J97">
        <f t="shared" si="24"/>
        <v>26.404473318611377</v>
      </c>
      <c r="K97">
        <f t="shared" si="20"/>
        <v>24.09292258090704</v>
      </c>
      <c r="L97">
        <f t="shared" si="14"/>
        <v>58.51275804956768</v>
      </c>
      <c r="M97">
        <f t="shared" si="15"/>
        <v>53.390322642410439</v>
      </c>
      <c r="N97">
        <f t="shared" si="16"/>
        <v>8.9869809082312706</v>
      </c>
      <c r="O97">
        <f t="shared" si="17"/>
        <v>8.2002254938176762</v>
      </c>
      <c r="P97">
        <f t="shared" si="18"/>
        <v>6.5108359133126932</v>
      </c>
    </row>
    <row r="98" spans="2:16" x14ac:dyDescent="0.25">
      <c r="B98">
        <v>1782</v>
      </c>
      <c r="C98">
        <v>973</v>
      </c>
      <c r="D98">
        <v>6363</v>
      </c>
      <c r="E98">
        <f t="shared" si="21"/>
        <v>6.5395683453237412</v>
      </c>
      <c r="F98">
        <v>108464.42105263163</v>
      </c>
      <c r="G98">
        <f t="shared" ref="G98:G104" si="25">((G97/1000)*29.7)+G97</f>
        <v>111024.97158819193</v>
      </c>
      <c r="H98">
        <f t="shared" ref="H98:H106" si="26">((H97/1000)*24.3)+H97</f>
        <v>121038.952007881</v>
      </c>
      <c r="I98">
        <v>2787</v>
      </c>
      <c r="J98">
        <f t="shared" si="24"/>
        <v>25.10246082599684</v>
      </c>
      <c r="K98">
        <f t="shared" si="20"/>
        <v>23.025645494836528</v>
      </c>
      <c r="L98">
        <f t="shared" si="14"/>
        <v>57.3114310139282</v>
      </c>
      <c r="M98">
        <f t="shared" si="15"/>
        <v>52.569853707802231</v>
      </c>
      <c r="N98">
        <f t="shared" si="16"/>
        <v>8.763794181447766</v>
      </c>
      <c r="O98">
        <f t="shared" si="17"/>
        <v>8.0387345053734993</v>
      </c>
      <c r="P98">
        <f t="shared" si="18"/>
        <v>6.5395683453237412</v>
      </c>
    </row>
    <row r="99" spans="2:16" x14ac:dyDescent="0.25">
      <c r="B99">
        <v>1783</v>
      </c>
      <c r="C99">
        <v>1116</v>
      </c>
      <c r="D99">
        <v>6351</v>
      </c>
      <c r="E99">
        <f t="shared" si="21"/>
        <v>5.690860215053763</v>
      </c>
      <c r="F99">
        <v>110738.21052631584</v>
      </c>
      <c r="G99">
        <f t="shared" si="25"/>
        <v>114322.41324436123</v>
      </c>
      <c r="H99">
        <f t="shared" si="26"/>
        <v>123980.19854167251</v>
      </c>
      <c r="I99">
        <v>2920</v>
      </c>
      <c r="J99">
        <f t="shared" si="24"/>
        <v>25.541798122810572</v>
      </c>
      <c r="K99">
        <f t="shared" si="20"/>
        <v>23.552148119996136</v>
      </c>
      <c r="L99">
        <f t="shared" si="14"/>
        <v>55.553410917112991</v>
      </c>
      <c r="M99">
        <f t="shared" si="15"/>
        <v>51.225922160991601</v>
      </c>
      <c r="N99">
        <f t="shared" si="16"/>
        <v>9.7618653099508901</v>
      </c>
      <c r="O99">
        <f t="shared" si="17"/>
        <v>9.0014374321629074</v>
      </c>
      <c r="P99">
        <f t="shared" si="18"/>
        <v>5.690860215053763</v>
      </c>
    </row>
    <row r="100" spans="2:16" x14ac:dyDescent="0.25">
      <c r="B100">
        <v>1784</v>
      </c>
      <c r="C100">
        <v>936</v>
      </c>
      <c r="D100">
        <v>6437</v>
      </c>
      <c r="E100">
        <f t="shared" si="21"/>
        <v>6.8771367521367521</v>
      </c>
      <c r="F100">
        <v>113012</v>
      </c>
      <c r="G100">
        <f t="shared" si="25"/>
        <v>117717.78891771876</v>
      </c>
      <c r="H100">
        <f t="shared" si="26"/>
        <v>126992.91736623515</v>
      </c>
      <c r="I100">
        <v>5824</v>
      </c>
      <c r="J100">
        <f t="shared" si="24"/>
        <v>49.474255790437951</v>
      </c>
      <c r="K100">
        <f t="shared" si="20"/>
        <v>45.86082531834554</v>
      </c>
      <c r="L100">
        <f t="shared" si="14"/>
        <v>54.681625089809252</v>
      </c>
      <c r="M100">
        <f t="shared" si="15"/>
        <v>50.687866170018928</v>
      </c>
      <c r="N100">
        <f t="shared" si="16"/>
        <v>7.9512196806060995</v>
      </c>
      <c r="O100">
        <f t="shared" si="17"/>
        <v>7.3704897833055334</v>
      </c>
      <c r="P100">
        <f t="shared" si="18"/>
        <v>6.8771367521367521</v>
      </c>
    </row>
    <row r="101" spans="2:16" x14ac:dyDescent="0.25">
      <c r="B101">
        <v>1785</v>
      </c>
      <c r="C101">
        <v>1122</v>
      </c>
      <c r="D101">
        <v>6947</v>
      </c>
      <c r="E101">
        <f t="shared" si="21"/>
        <v>6.1916221033868091</v>
      </c>
      <c r="F101">
        <v>121061.83333333333</v>
      </c>
      <c r="G101">
        <f t="shared" si="25"/>
        <v>121214.00724857501</v>
      </c>
      <c r="H101">
        <f t="shared" si="26"/>
        <v>130078.84525823467</v>
      </c>
      <c r="I101">
        <v>3034</v>
      </c>
      <c r="J101">
        <f t="shared" si="24"/>
        <v>25.030110536467454</v>
      </c>
      <c r="K101">
        <f t="shared" si="20"/>
        <v>23.324315294903279</v>
      </c>
      <c r="L101">
        <f t="shared" si="14"/>
        <v>57.311858238905543</v>
      </c>
      <c r="M101">
        <f t="shared" si="15"/>
        <v>53.406070650525074</v>
      </c>
      <c r="N101">
        <f t="shared" si="16"/>
        <v>9.2563559729454461</v>
      </c>
      <c r="O101">
        <f t="shared" si="17"/>
        <v>8.6255378249444554</v>
      </c>
      <c r="P101">
        <f t="shared" si="18"/>
        <v>6.1916221033868091</v>
      </c>
    </row>
    <row r="102" spans="2:16" x14ac:dyDescent="0.25">
      <c r="B102">
        <v>1786</v>
      </c>
      <c r="C102">
        <v>1186</v>
      </c>
      <c r="D102">
        <v>6827</v>
      </c>
      <c r="E102">
        <f t="shared" si="21"/>
        <v>5.7563237774030354</v>
      </c>
      <c r="F102">
        <v>129111.66666666666</v>
      </c>
      <c r="G102">
        <f t="shared" si="25"/>
        <v>124814.06326385769</v>
      </c>
      <c r="H102">
        <f t="shared" si="26"/>
        <v>133239.76119800977</v>
      </c>
      <c r="I102">
        <v>3675</v>
      </c>
      <c r="J102">
        <f t="shared" si="24"/>
        <v>29.443797468807883</v>
      </c>
      <c r="K102">
        <f t="shared" si="20"/>
        <v>27.581856699206497</v>
      </c>
      <c r="L102">
        <f t="shared" si="14"/>
        <v>54.697361991714672</v>
      </c>
      <c r="M102">
        <f t="shared" si="15"/>
        <v>51.238458689927285</v>
      </c>
      <c r="N102">
        <f t="shared" si="16"/>
        <v>9.5021343668043947</v>
      </c>
      <c r="O102">
        <f t="shared" si="17"/>
        <v>8.901246815036437</v>
      </c>
      <c r="P102">
        <f t="shared" si="18"/>
        <v>5.7563237774030354</v>
      </c>
    </row>
    <row r="103" spans="2:16" x14ac:dyDescent="0.25">
      <c r="B103">
        <v>1787</v>
      </c>
      <c r="C103">
        <v>1366</v>
      </c>
      <c r="D103">
        <v>7206</v>
      </c>
      <c r="E103">
        <f t="shared" si="21"/>
        <v>5.2752562225475845</v>
      </c>
      <c r="F103">
        <v>137161.5</v>
      </c>
      <c r="G103">
        <f t="shared" si="25"/>
        <v>128521.04094279426</v>
      </c>
      <c r="H103">
        <f t="shared" si="26"/>
        <v>136477.4873951214</v>
      </c>
      <c r="I103">
        <v>3270</v>
      </c>
      <c r="J103">
        <f t="shared" si="24"/>
        <v>25.443304660561402</v>
      </c>
      <c r="K103">
        <f t="shared" si="20"/>
        <v>23.95999561841942</v>
      </c>
      <c r="L103">
        <f t="shared" si="14"/>
        <v>56.068640178594947</v>
      </c>
      <c r="M103">
        <f t="shared" si="15"/>
        <v>52.799916949948113</v>
      </c>
      <c r="N103">
        <f t="shared" si="16"/>
        <v>10.62860983679721</v>
      </c>
      <c r="O103">
        <f t="shared" si="17"/>
        <v>10.008976762923831</v>
      </c>
      <c r="P103">
        <f t="shared" si="18"/>
        <v>5.2752562225475845</v>
      </c>
    </row>
    <row r="104" spans="2:16" x14ac:dyDescent="0.25">
      <c r="B104">
        <v>1788</v>
      </c>
      <c r="C104">
        <v>1214</v>
      </c>
      <c r="D104">
        <v>7726</v>
      </c>
      <c r="E104">
        <f t="shared" si="21"/>
        <v>6.3640856672158153</v>
      </c>
      <c r="F104">
        <v>145211.33333333334</v>
      </c>
      <c r="G104">
        <f t="shared" si="25"/>
        <v>132338.11585879527</v>
      </c>
      <c r="H104">
        <f t="shared" si="26"/>
        <v>139793.89033882285</v>
      </c>
      <c r="I104">
        <v>3268</v>
      </c>
      <c r="J104">
        <f t="shared" si="24"/>
        <v>24.694321653233711</v>
      </c>
      <c r="K104">
        <f t="shared" si="20"/>
        <v>23.377273442202988</v>
      </c>
      <c r="L104">
        <f t="shared" si="14"/>
        <v>58.380761656329149</v>
      </c>
      <c r="M104">
        <f t="shared" si="15"/>
        <v>55.267079135391761</v>
      </c>
      <c r="N104">
        <f t="shared" si="16"/>
        <v>9.1734719972538947</v>
      </c>
      <c r="O104">
        <f t="shared" si="17"/>
        <v>8.6842135736947448</v>
      </c>
      <c r="P104">
        <f t="shared" si="18"/>
        <v>6.3640856672158153</v>
      </c>
    </row>
    <row r="105" spans="2:16" x14ac:dyDescent="0.25">
      <c r="B105">
        <v>1789</v>
      </c>
      <c r="C105">
        <v>911</v>
      </c>
      <c r="D105">
        <v>7303</v>
      </c>
      <c r="E105">
        <f t="shared" si="21"/>
        <v>8.016465422612514</v>
      </c>
      <c r="F105">
        <v>153261.16666666669</v>
      </c>
      <c r="G105">
        <f>F105-32265</f>
        <v>120996.16666666669</v>
      </c>
      <c r="H105">
        <f t="shared" si="26"/>
        <v>143190.88187405624</v>
      </c>
      <c r="I105">
        <v>3480</v>
      </c>
      <c r="J105">
        <f t="shared" si="24"/>
        <v>28.761241747328079</v>
      </c>
      <c r="K105">
        <f t="shared" si="20"/>
        <v>24.303223462656231</v>
      </c>
      <c r="L105">
        <f t="shared" si="14"/>
        <v>60.357284046188781</v>
      </c>
      <c r="M105">
        <f t="shared" si="15"/>
        <v>51.001850847062769</v>
      </c>
      <c r="N105">
        <f t="shared" si="16"/>
        <v>7.5291641470735291</v>
      </c>
      <c r="O105">
        <f t="shared" si="17"/>
        <v>6.3621369466896045</v>
      </c>
      <c r="P105">
        <f t="shared" si="18"/>
        <v>8.016465422612514</v>
      </c>
    </row>
    <row r="106" spans="2:16" x14ac:dyDescent="0.25">
      <c r="B106">
        <v>1790</v>
      </c>
      <c r="C106">
        <v>1137</v>
      </c>
      <c r="D106">
        <v>6825</v>
      </c>
      <c r="E106">
        <f t="shared" si="21"/>
        <v>6.002638522427441</v>
      </c>
      <c r="F106">
        <v>161311</v>
      </c>
      <c r="G106">
        <f>((G105/1000)*29.7)+G105</f>
        <v>124589.75281666669</v>
      </c>
      <c r="H106">
        <f t="shared" si="26"/>
        <v>146670.42030359581</v>
      </c>
      <c r="I106">
        <v>4212</v>
      </c>
      <c r="J106">
        <f>I106/(G106/1000)</f>
        <v>33.806953660129182</v>
      </c>
      <c r="K106">
        <f t="shared" si="20"/>
        <v>28.717446853165779</v>
      </c>
      <c r="L106">
        <f t="shared" si="14"/>
        <v>54.779786023357474</v>
      </c>
      <c r="M106">
        <f t="shared" si="15"/>
        <v>46.53289999355566</v>
      </c>
      <c r="N106">
        <f t="shared" si="16"/>
        <v>9.1259511660890027</v>
      </c>
      <c r="O106">
        <f t="shared" si="17"/>
        <v>7.7520743285967457</v>
      </c>
      <c r="P106">
        <f t="shared" si="18"/>
        <v>6.002638522427441</v>
      </c>
    </row>
    <row r="107" spans="2:16" x14ac:dyDescent="0.25">
      <c r="B107">
        <v>1791</v>
      </c>
      <c r="C107">
        <v>1365</v>
      </c>
      <c r="D107">
        <v>7946</v>
      </c>
      <c r="E107">
        <f t="shared" si="21"/>
        <v>5.821245421245421</v>
      </c>
      <c r="F107">
        <v>166854.0625</v>
      </c>
      <c r="G107">
        <f>((G106/1000)*31.6)+G106</f>
        <v>128526.78900567336</v>
      </c>
      <c r="H107">
        <f>((H106/1000)*27)+H106</f>
        <v>150630.52165179289</v>
      </c>
      <c r="I107">
        <v>4671</v>
      </c>
      <c r="J107">
        <f t="shared" ref="J107:J170" si="27">I107/(G107/1000)</f>
        <v>36.34261803423577</v>
      </c>
      <c r="K107">
        <f t="shared" si="20"/>
        <v>31.009651621586901</v>
      </c>
      <c r="L107">
        <f t="shared" si="14"/>
        <v>61.823687197610241</v>
      </c>
      <c r="M107">
        <f t="shared" si="15"/>
        <v>52.751593188852389</v>
      </c>
      <c r="N107">
        <f t="shared" si="16"/>
        <v>10.620354017711803</v>
      </c>
      <c r="O107">
        <f t="shared" si="17"/>
        <v>9.0619084700205779</v>
      </c>
      <c r="P107">
        <f t="shared" si="18"/>
        <v>5.821245421245421</v>
      </c>
    </row>
    <row r="108" spans="2:16" x14ac:dyDescent="0.25">
      <c r="B108">
        <v>1792</v>
      </c>
      <c r="C108">
        <v>1449</v>
      </c>
      <c r="D108">
        <v>8306</v>
      </c>
      <c r="E108">
        <f t="shared" si="21"/>
        <v>5.7322291235334717</v>
      </c>
      <c r="F108">
        <v>172397.125</v>
      </c>
      <c r="G108">
        <f t="shared" ref="G108:G116" si="28">((G107/1000)*31.6)+G107</f>
        <v>132588.23553825263</v>
      </c>
      <c r="H108">
        <f t="shared" ref="H108:H116" si="29">((H107/1000)*27)+H107</f>
        <v>154697.5457363913</v>
      </c>
      <c r="I108">
        <v>3961</v>
      </c>
      <c r="J108">
        <f t="shared" si="27"/>
        <v>29.874445375338176</v>
      </c>
      <c r="K108">
        <f t="shared" si="20"/>
        <v>25.604801815987749</v>
      </c>
      <c r="L108">
        <f t="shared" si="14"/>
        <v>62.645075306124433</v>
      </c>
      <c r="M108">
        <f t="shared" si="15"/>
        <v>53.691866670940229</v>
      </c>
      <c r="N108">
        <f t="shared" si="16"/>
        <v>10.928571408448628</v>
      </c>
      <c r="O108">
        <f t="shared" si="17"/>
        <v>9.3666644360934743</v>
      </c>
      <c r="P108">
        <f t="shared" si="18"/>
        <v>5.7322291235334717</v>
      </c>
    </row>
    <row r="109" spans="2:16" x14ac:dyDescent="0.25">
      <c r="B109">
        <v>1793</v>
      </c>
      <c r="C109">
        <v>1372</v>
      </c>
      <c r="D109">
        <v>8127</v>
      </c>
      <c r="E109">
        <f t="shared" si="21"/>
        <v>5.9234693877551017</v>
      </c>
      <c r="F109">
        <v>177940.1875</v>
      </c>
      <c r="G109">
        <f t="shared" si="28"/>
        <v>136778.02378126141</v>
      </c>
      <c r="H109">
        <f t="shared" si="29"/>
        <v>158874.37947127386</v>
      </c>
      <c r="I109">
        <v>4016</v>
      </c>
      <c r="J109">
        <f t="shared" si="27"/>
        <v>29.361441911329855</v>
      </c>
      <c r="K109">
        <f t="shared" si="20"/>
        <v>25.277832796987475</v>
      </c>
      <c r="L109">
        <f t="shared" si="14"/>
        <v>59.417439843968559</v>
      </c>
      <c r="M109">
        <f t="shared" si="15"/>
        <v>51.153622296094923</v>
      </c>
      <c r="N109">
        <f t="shared" si="16"/>
        <v>10.03085117090253</v>
      </c>
      <c r="O109">
        <f t="shared" si="17"/>
        <v>8.6357536348273936</v>
      </c>
      <c r="P109">
        <f t="shared" si="18"/>
        <v>5.9234693877551017</v>
      </c>
    </row>
    <row r="110" spans="2:16" x14ac:dyDescent="0.25">
      <c r="B110">
        <v>1794</v>
      </c>
      <c r="C110">
        <v>1679</v>
      </c>
      <c r="D110">
        <v>8514</v>
      </c>
      <c r="E110">
        <f t="shared" si="21"/>
        <v>5.0708755211435381</v>
      </c>
      <c r="F110">
        <v>183483.25</v>
      </c>
      <c r="G110">
        <f t="shared" si="28"/>
        <v>141100.20933274928</v>
      </c>
      <c r="H110">
        <f t="shared" si="29"/>
        <v>163163.98771699826</v>
      </c>
      <c r="I110">
        <v>3837</v>
      </c>
      <c r="J110">
        <f t="shared" si="27"/>
        <v>27.193439457991182</v>
      </c>
      <c r="K110">
        <f t="shared" si="20"/>
        <v>23.516218582835389</v>
      </c>
      <c r="L110">
        <f t="shared" si="14"/>
        <v>60.340094747286145</v>
      </c>
      <c r="M110">
        <f t="shared" si="15"/>
        <v>52.180632007886501</v>
      </c>
      <c r="N110">
        <f t="shared" si="16"/>
        <v>11.899344500903622</v>
      </c>
      <c r="O110">
        <f t="shared" si="17"/>
        <v>10.290260881047855</v>
      </c>
      <c r="P110">
        <f t="shared" si="18"/>
        <v>5.0708755211435381</v>
      </c>
    </row>
    <row r="111" spans="2:16" x14ac:dyDescent="0.25">
      <c r="B111">
        <v>1795</v>
      </c>
      <c r="C111">
        <v>1544</v>
      </c>
      <c r="D111">
        <v>9146</v>
      </c>
      <c r="E111">
        <f t="shared" si="21"/>
        <v>5.9235751295336785</v>
      </c>
      <c r="F111">
        <v>189026.3125</v>
      </c>
      <c r="G111">
        <f t="shared" si="28"/>
        <v>145558.97594766415</v>
      </c>
      <c r="H111">
        <f t="shared" si="29"/>
        <v>167569.41538535722</v>
      </c>
      <c r="I111">
        <v>4303</v>
      </c>
      <c r="J111">
        <f t="shared" si="27"/>
        <v>29.561900748375333</v>
      </c>
      <c r="K111">
        <f t="shared" si="20"/>
        <v>25.678910379346057</v>
      </c>
      <c r="L111">
        <f t="shared" si="14"/>
        <v>62.833637983881196</v>
      </c>
      <c r="M111">
        <f t="shared" si="15"/>
        <v>54.580365867882648</v>
      </c>
      <c r="N111">
        <f t="shared" si="16"/>
        <v>10.607384326165818</v>
      </c>
      <c r="O111">
        <f t="shared" si="17"/>
        <v>9.2140919418336757</v>
      </c>
      <c r="P111">
        <f t="shared" si="18"/>
        <v>5.9235751295336785</v>
      </c>
    </row>
    <row r="112" spans="2:16" x14ac:dyDescent="0.25">
      <c r="B112">
        <v>1796</v>
      </c>
      <c r="C112">
        <v>1388</v>
      </c>
      <c r="D112">
        <v>9018</v>
      </c>
      <c r="E112">
        <f t="shared" si="21"/>
        <v>6.4971181556195967</v>
      </c>
      <c r="F112">
        <v>194569.375</v>
      </c>
      <c r="G112">
        <f t="shared" si="28"/>
        <v>150158.63958761035</v>
      </c>
      <c r="H112">
        <f t="shared" si="29"/>
        <v>172093.78960076187</v>
      </c>
      <c r="I112">
        <v>4308</v>
      </c>
      <c r="J112">
        <f t="shared" si="27"/>
        <v>28.689657896683922</v>
      </c>
      <c r="K112">
        <f t="shared" si="20"/>
        <v>25.0328614995002</v>
      </c>
      <c r="L112">
        <f t="shared" si="14"/>
        <v>60.056484427180969</v>
      </c>
      <c r="M112">
        <f t="shared" si="15"/>
        <v>52.401658542825629</v>
      </c>
      <c r="N112">
        <f t="shared" si="16"/>
        <v>9.2435573724691924</v>
      </c>
      <c r="O112">
        <f t="shared" si="17"/>
        <v>8.0653694896254127</v>
      </c>
      <c r="P112">
        <f t="shared" si="18"/>
        <v>6.4971181556195967</v>
      </c>
    </row>
    <row r="113" spans="2:16" x14ac:dyDescent="0.25">
      <c r="B113">
        <v>1797</v>
      </c>
      <c r="C113">
        <v>1531</v>
      </c>
      <c r="D113">
        <v>9224</v>
      </c>
      <c r="E113">
        <f t="shared" si="21"/>
        <v>6.0248203788373615</v>
      </c>
      <c r="F113">
        <v>200112.4375</v>
      </c>
      <c r="G113">
        <f t="shared" si="28"/>
        <v>154903.65259857883</v>
      </c>
      <c r="H113">
        <f t="shared" si="29"/>
        <v>176740.32191998244</v>
      </c>
      <c r="I113">
        <v>4859</v>
      </c>
      <c r="J113">
        <f t="shared" si="27"/>
        <v>31.367885253111059</v>
      </c>
      <c r="K113">
        <f t="shared" si="20"/>
        <v>27.492311585807045</v>
      </c>
      <c r="L113">
        <f t="shared" si="14"/>
        <v>59.546691412779673</v>
      </c>
      <c r="M113">
        <f t="shared" si="15"/>
        <v>52.189562063692975</v>
      </c>
      <c r="N113">
        <f t="shared" si="16"/>
        <v>9.8835629393935029</v>
      </c>
      <c r="O113">
        <f t="shared" si="17"/>
        <v>8.6624262271806103</v>
      </c>
      <c r="P113">
        <f t="shared" si="18"/>
        <v>6.0248203788373615</v>
      </c>
    </row>
    <row r="114" spans="2:16" x14ac:dyDescent="0.25">
      <c r="B114">
        <v>1798</v>
      </c>
      <c r="C114">
        <v>1559</v>
      </c>
      <c r="D114">
        <v>9617</v>
      </c>
      <c r="E114">
        <f t="shared" si="21"/>
        <v>6.1686978832584991</v>
      </c>
      <c r="F114">
        <v>205655.5</v>
      </c>
      <c r="G114">
        <f t="shared" si="28"/>
        <v>159798.60802069394</v>
      </c>
      <c r="H114">
        <f t="shared" si="29"/>
        <v>181512.31061182197</v>
      </c>
      <c r="I114">
        <v>4400</v>
      </c>
      <c r="J114">
        <f t="shared" si="27"/>
        <v>27.534657870300094</v>
      </c>
      <c r="K114">
        <f t="shared" si="20"/>
        <v>24.240780061522869</v>
      </c>
      <c r="L114">
        <f t="shared" si="14"/>
        <v>60.182001076971822</v>
      </c>
      <c r="M114">
        <f t="shared" si="15"/>
        <v>52.982632239014876</v>
      </c>
      <c r="N114">
        <f t="shared" si="16"/>
        <v>9.7560299135904192</v>
      </c>
      <c r="O114">
        <f t="shared" si="17"/>
        <v>8.5889491172532164</v>
      </c>
      <c r="P114">
        <f t="shared" si="18"/>
        <v>6.1686978832584991</v>
      </c>
    </row>
    <row r="115" spans="2:16" x14ac:dyDescent="0.25">
      <c r="B115">
        <v>1799</v>
      </c>
      <c r="C115">
        <v>1459</v>
      </c>
      <c r="D115">
        <v>9776</v>
      </c>
      <c r="E115">
        <f t="shared" si="21"/>
        <v>6.7004797806716931</v>
      </c>
      <c r="F115">
        <v>211198.5625</v>
      </c>
      <c r="G115">
        <f t="shared" si="28"/>
        <v>164848.24403414788</v>
      </c>
      <c r="H115">
        <f t="shared" si="29"/>
        <v>186413.14299834118</v>
      </c>
      <c r="I115">
        <v>4329</v>
      </c>
      <c r="J115">
        <f t="shared" si="27"/>
        <v>26.260516303123367</v>
      </c>
      <c r="K115">
        <f t="shared" si="20"/>
        <v>23.222611508881226</v>
      </c>
      <c r="L115">
        <f t="shared" si="14"/>
        <v>59.303027807653976</v>
      </c>
      <c r="M115">
        <f t="shared" si="15"/>
        <v>52.442654218254305</v>
      </c>
      <c r="N115">
        <f t="shared" si="16"/>
        <v>8.850564399689766</v>
      </c>
      <c r="O115">
        <f t="shared" si="17"/>
        <v>7.8267013609280918</v>
      </c>
      <c r="P115">
        <f t="shared" si="18"/>
        <v>6.7004797806716931</v>
      </c>
    </row>
    <row r="116" spans="2:16" x14ac:dyDescent="0.25">
      <c r="B116">
        <v>1800</v>
      </c>
      <c r="C116">
        <v>1666</v>
      </c>
      <c r="D116">
        <v>10080</v>
      </c>
      <c r="E116">
        <f t="shared" si="21"/>
        <v>6.0504201680672267</v>
      </c>
      <c r="F116">
        <v>216741.625</v>
      </c>
      <c r="G116">
        <f t="shared" si="28"/>
        <v>170057.44854562695</v>
      </c>
      <c r="H116">
        <f t="shared" si="29"/>
        <v>191446.29785929638</v>
      </c>
      <c r="I116">
        <v>4701</v>
      </c>
      <c r="J116">
        <f t="shared" si="27"/>
        <v>27.643599502427598</v>
      </c>
      <c r="K116">
        <f t="shared" si="20"/>
        <v>24.555188857477955</v>
      </c>
      <c r="L116">
        <f t="shared" si="14"/>
        <v>59.274086999461858</v>
      </c>
      <c r="M116">
        <f t="shared" si="15"/>
        <v>52.651840817566004</v>
      </c>
      <c r="N116">
        <f t="shared" si="16"/>
        <v>9.7966893790777227</v>
      </c>
      <c r="O116">
        <f t="shared" si="17"/>
        <v>8.7021792462366037</v>
      </c>
      <c r="P116">
        <f t="shared" si="18"/>
        <v>6.0504201680672267</v>
      </c>
    </row>
    <row r="117" spans="2:16" x14ac:dyDescent="0.25">
      <c r="B117">
        <v>1801</v>
      </c>
      <c r="C117">
        <v>1778</v>
      </c>
      <c r="D117">
        <v>10226</v>
      </c>
      <c r="E117">
        <f t="shared" si="21"/>
        <v>5.7514060742407196</v>
      </c>
      <c r="F117">
        <v>222284.6875</v>
      </c>
      <c r="G117">
        <f>((G116/1000)*28.4)+G116</f>
        <v>174887.08008432275</v>
      </c>
      <c r="H117">
        <f>((H116/1000)*25)+H116</f>
        <v>196232.4553057788</v>
      </c>
      <c r="I117">
        <v>5442</v>
      </c>
      <c r="J117">
        <f t="shared" si="27"/>
        <v>31.117221451556688</v>
      </c>
      <c r="K117">
        <f t="shared" si="20"/>
        <v>27.732415575802765</v>
      </c>
      <c r="L117">
        <f t="shared" si="14"/>
        <v>58.472015171558006</v>
      </c>
      <c r="M117">
        <f t="shared" si="15"/>
        <v>52.111665137478695</v>
      </c>
      <c r="N117">
        <f t="shared" si="16"/>
        <v>10.166560040585775</v>
      </c>
      <c r="O117">
        <f t="shared" si="17"/>
        <v>9.0606826339171835</v>
      </c>
      <c r="P117">
        <f t="shared" si="18"/>
        <v>5.7514060742407196</v>
      </c>
    </row>
    <row r="118" spans="2:16" x14ac:dyDescent="0.25">
      <c r="B118">
        <v>1802</v>
      </c>
      <c r="C118">
        <v>1886</v>
      </c>
      <c r="D118">
        <v>10970</v>
      </c>
      <c r="E118">
        <f t="shared" si="21"/>
        <v>5.8165429480381761</v>
      </c>
      <c r="F118">
        <v>227827.75</v>
      </c>
      <c r="G118">
        <f t="shared" ref="G118:G126" si="30">((G117/1000)*28.4)+G117</f>
        <v>179853.87315871753</v>
      </c>
      <c r="H118">
        <f t="shared" ref="H118:H126" si="31">((H117/1000)*25)+H117</f>
        <v>201138.26668842326</v>
      </c>
      <c r="I118">
        <v>5834</v>
      </c>
      <c r="J118">
        <f t="shared" si="27"/>
        <v>32.437444340448586</v>
      </c>
      <c r="K118">
        <f t="shared" si="20"/>
        <v>29.00492330997989</v>
      </c>
      <c r="L118">
        <f t="shared" si="14"/>
        <v>60.993960304203121</v>
      </c>
      <c r="M118">
        <f t="shared" si="15"/>
        <v>54.539596967857285</v>
      </c>
      <c r="N118">
        <f t="shared" si="16"/>
        <v>10.486290714104566</v>
      </c>
      <c r="O118">
        <f t="shared" si="17"/>
        <v>9.3766344467984357</v>
      </c>
      <c r="P118">
        <f t="shared" si="18"/>
        <v>5.8165429480381761</v>
      </c>
    </row>
    <row r="119" spans="2:16" x14ac:dyDescent="0.25">
      <c r="B119">
        <v>1803</v>
      </c>
      <c r="C119">
        <v>1929</v>
      </c>
      <c r="D119">
        <v>10830</v>
      </c>
      <c r="E119">
        <f t="shared" si="21"/>
        <v>5.614307931570762</v>
      </c>
      <c r="F119">
        <v>233370.8125</v>
      </c>
      <c r="G119">
        <f t="shared" si="30"/>
        <v>184961.72315642511</v>
      </c>
      <c r="H119">
        <f t="shared" si="31"/>
        <v>206166.72335563385</v>
      </c>
      <c r="I119">
        <v>6826</v>
      </c>
      <c r="J119">
        <f t="shared" si="27"/>
        <v>36.904932996472688</v>
      </c>
      <c r="K119">
        <f t="shared" si="20"/>
        <v>33.109125900135076</v>
      </c>
      <c r="L119">
        <f t="shared" si="14"/>
        <v>58.552655193641847</v>
      </c>
      <c r="M119">
        <f t="shared" si="15"/>
        <v>52.530300834817297</v>
      </c>
      <c r="N119">
        <f t="shared" si="16"/>
        <v>10.429184844740085</v>
      </c>
      <c r="O119">
        <f t="shared" si="17"/>
        <v>9.3565051071433576</v>
      </c>
      <c r="P119">
        <f t="shared" si="18"/>
        <v>5.614307931570762</v>
      </c>
    </row>
    <row r="120" spans="2:16" x14ac:dyDescent="0.25">
      <c r="B120">
        <v>1804</v>
      </c>
      <c r="C120">
        <v>1864</v>
      </c>
      <c r="D120">
        <v>11473</v>
      </c>
      <c r="E120">
        <f t="shared" si="21"/>
        <v>6.155042918454936</v>
      </c>
      <c r="F120">
        <v>238913.875</v>
      </c>
      <c r="G120">
        <f t="shared" si="30"/>
        <v>190214.63609406759</v>
      </c>
      <c r="H120">
        <f t="shared" si="31"/>
        <v>211320.89143952468</v>
      </c>
      <c r="I120">
        <v>5957</v>
      </c>
      <c r="J120">
        <f t="shared" si="27"/>
        <v>31.317253615826182</v>
      </c>
      <c r="K120">
        <f t="shared" si="20"/>
        <v>28.189356761750936</v>
      </c>
      <c r="L120">
        <f t="shared" si="14"/>
        <v>60.316073650222222</v>
      </c>
      <c r="M120">
        <f t="shared" si="15"/>
        <v>54.291839873689518</v>
      </c>
      <c r="N120">
        <f t="shared" si="16"/>
        <v>9.7994562262716141</v>
      </c>
      <c r="O120">
        <f t="shared" si="17"/>
        <v>8.8207085787986816</v>
      </c>
      <c r="P120">
        <f t="shared" si="18"/>
        <v>6.155042918454936</v>
      </c>
    </row>
    <row r="121" spans="2:16" x14ac:dyDescent="0.25">
      <c r="B121">
        <v>1805</v>
      </c>
      <c r="C121">
        <v>1690</v>
      </c>
      <c r="D121">
        <v>11468</v>
      </c>
      <c r="E121">
        <f t="shared" si="21"/>
        <v>6.7857988165680476</v>
      </c>
      <c r="F121">
        <v>244456.9375</v>
      </c>
      <c r="G121">
        <f t="shared" si="30"/>
        <v>195616.7317591391</v>
      </c>
      <c r="H121">
        <f t="shared" si="31"/>
        <v>216603.9137255128</v>
      </c>
      <c r="I121">
        <v>5006</v>
      </c>
      <c r="J121">
        <f t="shared" si="27"/>
        <v>25.590857975093037</v>
      </c>
      <c r="K121">
        <f t="shared" si="20"/>
        <v>23.111309089011932</v>
      </c>
      <c r="L121">
        <f t="shared" si="14"/>
        <v>58.624842041223921</v>
      </c>
      <c r="M121">
        <f t="shared" si="15"/>
        <v>52.944565048499562</v>
      </c>
      <c r="N121">
        <f t="shared" si="16"/>
        <v>8.6393427842403572</v>
      </c>
      <c r="O121">
        <f t="shared" si="17"/>
        <v>7.8022597603735839</v>
      </c>
      <c r="P121">
        <f t="shared" si="18"/>
        <v>6.7857988165680476</v>
      </c>
    </row>
    <row r="122" spans="2:16" x14ac:dyDescent="0.25">
      <c r="B122">
        <v>1806</v>
      </c>
      <c r="C122">
        <v>1746</v>
      </c>
      <c r="D122">
        <v>11578</v>
      </c>
      <c r="E122">
        <f t="shared" si="21"/>
        <v>6.6311569301260027</v>
      </c>
      <c r="F122">
        <v>250000</v>
      </c>
      <c r="G122">
        <f t="shared" si="30"/>
        <v>201172.24694109865</v>
      </c>
      <c r="H122">
        <f t="shared" si="31"/>
        <v>222019.01156865063</v>
      </c>
      <c r="I122">
        <v>5188</v>
      </c>
      <c r="J122">
        <f t="shared" si="27"/>
        <v>25.788845523602458</v>
      </c>
      <c r="K122">
        <f t="shared" si="20"/>
        <v>23.367368241776969</v>
      </c>
      <c r="L122">
        <f t="shared" si="14"/>
        <v>57.552670291493691</v>
      </c>
      <c r="M122">
        <f t="shared" si="15"/>
        <v>52.148687259694242</v>
      </c>
      <c r="N122">
        <f t="shared" si="16"/>
        <v>8.6791295844660539</v>
      </c>
      <c r="O122">
        <f t="shared" si="17"/>
        <v>7.8641913936281007</v>
      </c>
      <c r="P122">
        <f t="shared" si="18"/>
        <v>6.6311569301260027</v>
      </c>
    </row>
    <row r="123" spans="2:16" x14ac:dyDescent="0.25">
      <c r="B123">
        <v>1807</v>
      </c>
      <c r="C123">
        <v>1887</v>
      </c>
      <c r="D123">
        <v>11835</v>
      </c>
      <c r="E123">
        <f t="shared" si="21"/>
        <v>6.2718600953895072</v>
      </c>
      <c r="F123">
        <v>260625</v>
      </c>
      <c r="G123">
        <f t="shared" si="30"/>
        <v>206885.53875422585</v>
      </c>
      <c r="H123">
        <f t="shared" si="31"/>
        <v>227569.4868578669</v>
      </c>
      <c r="I123">
        <v>5223</v>
      </c>
      <c r="J123">
        <f t="shared" si="27"/>
        <v>25.24584381997224</v>
      </c>
      <c r="K123">
        <f t="shared" si="20"/>
        <v>22.951231608928879</v>
      </c>
      <c r="L123">
        <f t="shared" si="14"/>
        <v>57.20554501423922</v>
      </c>
      <c r="M123">
        <f t="shared" si="15"/>
        <v>52.006093450444816</v>
      </c>
      <c r="N123">
        <f t="shared" si="16"/>
        <v>9.1209855041714754</v>
      </c>
      <c r="O123">
        <f t="shared" si="17"/>
        <v>8.2919728213763726</v>
      </c>
      <c r="P123">
        <f t="shared" si="18"/>
        <v>6.2718600953895072</v>
      </c>
    </row>
    <row r="124" spans="2:16" x14ac:dyDescent="0.25">
      <c r="B124">
        <v>1808</v>
      </c>
      <c r="C124">
        <v>2092</v>
      </c>
      <c r="D124">
        <v>11975</v>
      </c>
      <c r="E124">
        <f t="shared" si="21"/>
        <v>5.7241873804971322</v>
      </c>
      <c r="F124">
        <v>271250</v>
      </c>
      <c r="G124">
        <f t="shared" si="30"/>
        <v>212761.08805484587</v>
      </c>
      <c r="H124">
        <f t="shared" si="31"/>
        <v>233258.72402931357</v>
      </c>
      <c r="I124">
        <v>5157</v>
      </c>
      <c r="J124">
        <f t="shared" si="27"/>
        <v>24.238454724722132</v>
      </c>
      <c r="K124">
        <f t="shared" si="20"/>
        <v>22.108497855591121</v>
      </c>
      <c r="L124">
        <f t="shared" si="14"/>
        <v>56.283788118779817</v>
      </c>
      <c r="M124">
        <f t="shared" si="15"/>
        <v>51.337844060636741</v>
      </c>
      <c r="N124">
        <f t="shared" si="16"/>
        <v>9.8326250308548957</v>
      </c>
      <c r="O124">
        <f t="shared" si="17"/>
        <v>8.9685820271275212</v>
      </c>
      <c r="P124">
        <f t="shared" si="18"/>
        <v>5.7241873804971322</v>
      </c>
    </row>
    <row r="125" spans="2:16" x14ac:dyDescent="0.25">
      <c r="B125">
        <v>1809</v>
      </c>
      <c r="C125">
        <v>2080</v>
      </c>
      <c r="D125">
        <v>12183</v>
      </c>
      <c r="E125">
        <f t="shared" si="21"/>
        <v>5.8572115384615389</v>
      </c>
      <c r="F125">
        <v>281875</v>
      </c>
      <c r="G125">
        <f t="shared" si="30"/>
        <v>218803.5029556035</v>
      </c>
      <c r="H125">
        <f t="shared" si="31"/>
        <v>239090.1921300464</v>
      </c>
      <c r="I125">
        <v>6240</v>
      </c>
      <c r="J125">
        <f t="shared" si="27"/>
        <v>28.518739031642159</v>
      </c>
      <c r="K125">
        <f t="shared" si="20"/>
        <v>26.098937578359244</v>
      </c>
      <c r="L125">
        <f t="shared" si="14"/>
        <v>55.680095772835962</v>
      </c>
      <c r="M125">
        <f t="shared" si="15"/>
        <v>50.95566610851774</v>
      </c>
      <c r="N125">
        <f t="shared" si="16"/>
        <v>9.5062463438807185</v>
      </c>
      <c r="O125">
        <f t="shared" si="17"/>
        <v>8.6996458594530814</v>
      </c>
      <c r="P125">
        <f t="shared" si="18"/>
        <v>5.8572115384615389</v>
      </c>
    </row>
    <row r="126" spans="2:16" x14ac:dyDescent="0.25">
      <c r="B126">
        <v>1810</v>
      </c>
      <c r="C126">
        <v>2139</v>
      </c>
      <c r="D126">
        <v>12555</v>
      </c>
      <c r="E126">
        <f t="shared" si="21"/>
        <v>5.8695652173913047</v>
      </c>
      <c r="F126">
        <v>292500</v>
      </c>
      <c r="G126">
        <f t="shared" si="30"/>
        <v>225017.52243954263</v>
      </c>
      <c r="H126">
        <f t="shared" si="31"/>
        <v>245067.44693329756</v>
      </c>
      <c r="I126">
        <v>8269</v>
      </c>
      <c r="J126">
        <f t="shared" si="27"/>
        <v>36.748249248996608</v>
      </c>
      <c r="K126">
        <f t="shared" si="20"/>
        <v>33.741731525242749</v>
      </c>
      <c r="L126">
        <f t="shared" si="14"/>
        <v>55.795654773388854</v>
      </c>
      <c r="M126">
        <f t="shared" si="15"/>
        <v>51.230794449077599</v>
      </c>
      <c r="N126">
        <f t="shared" si="16"/>
        <v>9.5059263687995816</v>
      </c>
      <c r="O126">
        <f t="shared" si="17"/>
        <v>8.7282094246576651</v>
      </c>
      <c r="P126">
        <f t="shared" si="18"/>
        <v>5.8695652173913047</v>
      </c>
    </row>
    <row r="127" spans="2:16" x14ac:dyDescent="0.25">
      <c r="B127">
        <v>1811</v>
      </c>
      <c r="C127">
        <v>2346</v>
      </c>
      <c r="D127">
        <v>12802</v>
      </c>
      <c r="E127">
        <f t="shared" si="21"/>
        <v>5.4569479965899399</v>
      </c>
      <c r="F127">
        <v>303125</v>
      </c>
      <c r="G127">
        <f>((G126/1000)*28.5)+G126</f>
        <v>231430.52182906959</v>
      </c>
      <c r="H127">
        <f>((H126/1000)*25.1)+H126</f>
        <v>251218.63985132333</v>
      </c>
      <c r="I127">
        <v>6040</v>
      </c>
      <c r="J127">
        <f t="shared" si="27"/>
        <v>26.098545482522979</v>
      </c>
      <c r="K127">
        <f t="shared" si="20"/>
        <v>24.042801933704457</v>
      </c>
      <c r="L127">
        <f t="shared" si="14"/>
        <v>55.316817759479996</v>
      </c>
      <c r="M127">
        <f t="shared" si="15"/>
        <v>50.959594429682859</v>
      </c>
      <c r="N127">
        <f t="shared" si="16"/>
        <v>10.136951606291211</v>
      </c>
      <c r="O127">
        <f t="shared" si="17"/>
        <v>9.3384790292169964</v>
      </c>
      <c r="P127">
        <f t="shared" si="18"/>
        <v>5.4569479965899399</v>
      </c>
    </row>
    <row r="128" spans="2:16" x14ac:dyDescent="0.25">
      <c r="B128">
        <v>1812</v>
      </c>
      <c r="C128">
        <v>2593</v>
      </c>
      <c r="D128">
        <v>13308</v>
      </c>
      <c r="E128">
        <f t="shared" si="21"/>
        <v>5.1322792132664867</v>
      </c>
      <c r="F128">
        <v>313750</v>
      </c>
      <c r="G128">
        <f t="shared" ref="G128:G136" si="32">((G127/1000)*28.5)+G127</f>
        <v>238026.29170119809</v>
      </c>
      <c r="H128">
        <f t="shared" ref="H128:H136" si="33">((H127/1000)*25.1)+H127</f>
        <v>257524.22771159155</v>
      </c>
      <c r="I128">
        <v>7629</v>
      </c>
      <c r="J128">
        <f t="shared" si="27"/>
        <v>32.051081187186348</v>
      </c>
      <c r="K128">
        <f t="shared" si="20"/>
        <v>29.624397159804033</v>
      </c>
      <c r="L128">
        <f t="shared" si="14"/>
        <v>55.909790069350628</v>
      </c>
      <c r="M128">
        <f t="shared" si="15"/>
        <v>51.67669123117998</v>
      </c>
      <c r="N128">
        <f t="shared" si="16"/>
        <v>10.893754557396015</v>
      </c>
      <c r="O128">
        <f t="shared" si="17"/>
        <v>10.068955542714885</v>
      </c>
      <c r="P128">
        <f t="shared" si="18"/>
        <v>5.1322792132664867</v>
      </c>
    </row>
    <row r="129" spans="2:16" x14ac:dyDescent="0.25">
      <c r="B129">
        <v>1813</v>
      </c>
      <c r="C129">
        <v>2029</v>
      </c>
      <c r="D129">
        <v>13386</v>
      </c>
      <c r="E129">
        <f t="shared" si="21"/>
        <v>6.5973385904386399</v>
      </c>
      <c r="F129">
        <v>324375</v>
      </c>
      <c r="G129">
        <f t="shared" si="32"/>
        <v>244810.04101468224</v>
      </c>
      <c r="H129">
        <f t="shared" si="33"/>
        <v>263988.08582715248</v>
      </c>
      <c r="I129">
        <v>7922</v>
      </c>
      <c r="J129">
        <f t="shared" si="27"/>
        <v>32.359783802842003</v>
      </c>
      <c r="K129">
        <f t="shared" si="20"/>
        <v>30.008930043861788</v>
      </c>
      <c r="L129">
        <f t="shared" si="14"/>
        <v>54.679129763297524</v>
      </c>
      <c r="M129">
        <f t="shared" si="15"/>
        <v>50.706833825692236</v>
      </c>
      <c r="N129">
        <f t="shared" si="16"/>
        <v>8.2880587397079548</v>
      </c>
      <c r="O129">
        <f t="shared" si="17"/>
        <v>7.6859529233773749</v>
      </c>
      <c r="P129">
        <f t="shared" si="18"/>
        <v>6.5973385904386399</v>
      </c>
    </row>
    <row r="130" spans="2:16" x14ac:dyDescent="0.25">
      <c r="B130">
        <v>1814</v>
      </c>
      <c r="C130">
        <v>2453</v>
      </c>
      <c r="D130">
        <v>13543</v>
      </c>
      <c r="E130">
        <f t="shared" si="21"/>
        <v>5.5209947003668978</v>
      </c>
      <c r="F130">
        <v>335000</v>
      </c>
      <c r="G130">
        <f t="shared" si="32"/>
        <v>251787.12718360068</v>
      </c>
      <c r="H130">
        <f t="shared" si="33"/>
        <v>270614.18678141403</v>
      </c>
      <c r="I130">
        <v>7645</v>
      </c>
      <c r="J130">
        <f t="shared" si="27"/>
        <v>30.362950185397452</v>
      </c>
      <c r="K130">
        <f t="shared" si="20"/>
        <v>28.250551424989311</v>
      </c>
      <c r="L130">
        <f t="shared" si="14"/>
        <v>53.787499589383607</v>
      </c>
      <c r="M130">
        <f t="shared" si="15"/>
        <v>50.045417651880996</v>
      </c>
      <c r="N130">
        <f t="shared" si="16"/>
        <v>9.7423566781922748</v>
      </c>
      <c r="O130">
        <f t="shared" si="17"/>
        <v>9.064565421255562</v>
      </c>
      <c r="P130">
        <f t="shared" si="18"/>
        <v>5.5209947003668978</v>
      </c>
    </row>
    <row r="131" spans="2:16" x14ac:dyDescent="0.25">
      <c r="B131">
        <v>1815</v>
      </c>
      <c r="C131">
        <v>2778</v>
      </c>
      <c r="D131">
        <v>14482</v>
      </c>
      <c r="E131">
        <f t="shared" si="21"/>
        <v>5.213102951763859</v>
      </c>
      <c r="F131">
        <v>346558.125</v>
      </c>
      <c r="G131">
        <f t="shared" si="32"/>
        <v>258963.06030833331</v>
      </c>
      <c r="H131">
        <f t="shared" si="33"/>
        <v>277406.60286962753</v>
      </c>
      <c r="I131">
        <v>7021</v>
      </c>
      <c r="J131">
        <f t="shared" si="27"/>
        <v>27.111974934341891</v>
      </c>
      <c r="K131">
        <f t="shared" si="20"/>
        <v>25.309419196844608</v>
      </c>
      <c r="L131">
        <f t="shared" si="14"/>
        <v>55.923033898182489</v>
      </c>
      <c r="M131">
        <f t="shared" si="15"/>
        <v>52.204957813517112</v>
      </c>
      <c r="N131">
        <f t="shared" si="16"/>
        <v>10.727398713516846</v>
      </c>
      <c r="O131">
        <f t="shared" si="17"/>
        <v>10.014181246095189</v>
      </c>
      <c r="P131">
        <f t="shared" si="18"/>
        <v>5.213102951763859</v>
      </c>
    </row>
    <row r="132" spans="2:16" x14ac:dyDescent="0.25">
      <c r="B132">
        <v>1816</v>
      </c>
      <c r="C132">
        <v>2376</v>
      </c>
      <c r="D132">
        <v>14807</v>
      </c>
      <c r="E132">
        <f t="shared" si="21"/>
        <v>6.2319023569023573</v>
      </c>
      <c r="F132">
        <v>358116.25</v>
      </c>
      <c r="G132">
        <f t="shared" si="32"/>
        <v>266343.50752712082</v>
      </c>
      <c r="H132">
        <f t="shared" si="33"/>
        <v>284369.50860165519</v>
      </c>
      <c r="I132">
        <v>6117</v>
      </c>
      <c r="J132">
        <f t="shared" si="27"/>
        <v>22.966581978264017</v>
      </c>
      <c r="K132">
        <f t="shared" si="20"/>
        <v>21.510745051673926</v>
      </c>
      <c r="L132">
        <f t="shared" ref="L132:L176" si="34">D132/(G132/1000)</f>
        <v>55.593620950164343</v>
      </c>
      <c r="M132">
        <f t="shared" ref="M132:M176" si="35">D132/(H132/1000)</f>
        <v>52.069576913541901</v>
      </c>
      <c r="N132">
        <f t="shared" ref="N132:N176" si="36">C132/(G132/1000)</f>
        <v>8.9208106556081912</v>
      </c>
      <c r="O132">
        <f t="shared" ref="O132:O176" si="37">C132/(H132/1000)</f>
        <v>8.3553261799537761</v>
      </c>
      <c r="P132">
        <f t="shared" ref="P132:P176" si="38">D132/C132</f>
        <v>6.2319023569023573</v>
      </c>
    </row>
    <row r="133" spans="2:16" x14ac:dyDescent="0.25">
      <c r="B133">
        <v>1817</v>
      </c>
      <c r="C133">
        <v>2407</v>
      </c>
      <c r="D133">
        <v>14653</v>
      </c>
      <c r="E133">
        <f t="shared" si="21"/>
        <v>6.0876609887827167</v>
      </c>
      <c r="F133">
        <v>369674.375</v>
      </c>
      <c r="G133">
        <f t="shared" si="32"/>
        <v>273934.29749164375</v>
      </c>
      <c r="H133">
        <f t="shared" si="33"/>
        <v>291507.18326755671</v>
      </c>
      <c r="I133">
        <v>7026</v>
      </c>
      <c r="J133">
        <f t="shared" si="27"/>
        <v>25.648486021412946</v>
      </c>
      <c r="K133">
        <f t="shared" ref="K133:K176" si="39">I133/(H133/1000)</f>
        <v>24.102322012254707</v>
      </c>
      <c r="L133">
        <f t="shared" si="34"/>
        <v>53.490928789035564</v>
      </c>
      <c r="M133">
        <f t="shared" si="35"/>
        <v>50.266342790431004</v>
      </c>
      <c r="N133">
        <f t="shared" si="36"/>
        <v>8.7867785160177849</v>
      </c>
      <c r="O133">
        <f t="shared" si="37"/>
        <v>8.2570864052799724</v>
      </c>
      <c r="P133">
        <f t="shared" si="38"/>
        <v>6.0876609887827167</v>
      </c>
    </row>
    <row r="134" spans="2:16" x14ac:dyDescent="0.25">
      <c r="B134">
        <v>1818</v>
      </c>
      <c r="C134">
        <v>2646</v>
      </c>
      <c r="D134">
        <v>15938</v>
      </c>
      <c r="E134">
        <f t="shared" si="21"/>
        <v>6.023431594860166</v>
      </c>
      <c r="F134">
        <v>381232.5</v>
      </c>
      <c r="G134">
        <f t="shared" si="32"/>
        <v>281741.42497015558</v>
      </c>
      <c r="H134">
        <f t="shared" si="33"/>
        <v>298824.0135675724</v>
      </c>
      <c r="I134">
        <v>6684</v>
      </c>
      <c r="J134">
        <f t="shared" si="27"/>
        <v>23.723880862418529</v>
      </c>
      <c r="K134">
        <f t="shared" si="39"/>
        <v>22.36768029517334</v>
      </c>
      <c r="L134">
        <f t="shared" si="34"/>
        <v>56.569601015144599</v>
      </c>
      <c r="M134">
        <f t="shared" si="35"/>
        <v>53.335740356743365</v>
      </c>
      <c r="N134">
        <f t="shared" si="36"/>
        <v>9.3915901798263643</v>
      </c>
      <c r="O134">
        <f t="shared" si="37"/>
        <v>8.854710062990522</v>
      </c>
      <c r="P134">
        <f t="shared" si="38"/>
        <v>6.023431594860166</v>
      </c>
    </row>
    <row r="135" spans="2:16" x14ac:dyDescent="0.25">
      <c r="B135">
        <v>1819</v>
      </c>
      <c r="C135">
        <v>2796</v>
      </c>
      <c r="D135">
        <v>16371</v>
      </c>
      <c r="E135">
        <f t="shared" si="21"/>
        <v>5.8551502145922747</v>
      </c>
      <c r="F135">
        <v>392790.625</v>
      </c>
      <c r="G135">
        <f t="shared" si="32"/>
        <v>289771.05558180501</v>
      </c>
      <c r="H135">
        <f t="shared" si="33"/>
        <v>306324.49630811845</v>
      </c>
      <c r="I135">
        <v>7731</v>
      </c>
      <c r="J135">
        <f t="shared" si="27"/>
        <v>26.679683326126643</v>
      </c>
      <c r="K135">
        <f t="shared" si="39"/>
        <v>25.237942421110599</v>
      </c>
      <c r="L135">
        <f t="shared" si="34"/>
        <v>56.496325925755954</v>
      </c>
      <c r="M135">
        <f t="shared" si="35"/>
        <v>53.443326267753413</v>
      </c>
      <c r="N135">
        <f t="shared" si="36"/>
        <v>9.6489968412689304</v>
      </c>
      <c r="O135">
        <f t="shared" si="37"/>
        <v>9.1275756059274649</v>
      </c>
      <c r="P135">
        <f t="shared" si="38"/>
        <v>5.8551502145922747</v>
      </c>
    </row>
    <row r="136" spans="2:16" x14ac:dyDescent="0.25">
      <c r="B136">
        <v>1820</v>
      </c>
      <c r="C136">
        <v>2806</v>
      </c>
      <c r="D136">
        <v>16816</v>
      </c>
      <c r="E136">
        <f t="shared" si="21"/>
        <v>5.9928724162508908</v>
      </c>
      <c r="F136">
        <v>404348.75</v>
      </c>
      <c r="G136">
        <f t="shared" si="32"/>
        <v>298029.53066588647</v>
      </c>
      <c r="H136">
        <f t="shared" si="33"/>
        <v>314013.24116545223</v>
      </c>
      <c r="I136">
        <v>9981</v>
      </c>
      <c r="J136">
        <f t="shared" si="27"/>
        <v>33.489969862045157</v>
      </c>
      <c r="K136">
        <f t="shared" si="39"/>
        <v>31.785283840120147</v>
      </c>
      <c r="L136">
        <f t="shared" si="34"/>
        <v>56.423938803742246</v>
      </c>
      <c r="M136">
        <f t="shared" si="35"/>
        <v>53.551881881120167</v>
      </c>
      <c r="N136">
        <f t="shared" si="36"/>
        <v>9.4151743746016141</v>
      </c>
      <c r="O136">
        <f t="shared" si="37"/>
        <v>8.9359289104676023</v>
      </c>
      <c r="P136">
        <f t="shared" si="38"/>
        <v>5.9928724162508908</v>
      </c>
    </row>
    <row r="137" spans="2:16" x14ac:dyDescent="0.25">
      <c r="B137">
        <v>1821</v>
      </c>
      <c r="C137">
        <v>2959</v>
      </c>
      <c r="D137">
        <v>17442</v>
      </c>
      <c r="E137">
        <f t="shared" si="21"/>
        <v>5.8945589726258873</v>
      </c>
      <c r="F137">
        <v>415906.875</v>
      </c>
      <c r="G137">
        <f>((G136/1000)*28.9)+G136</f>
        <v>306642.58410213061</v>
      </c>
      <c r="H137">
        <f>((H136/1000)*26.9)+H136</f>
        <v>322460.1973528029</v>
      </c>
      <c r="I137">
        <v>9181</v>
      </c>
      <c r="J137">
        <f t="shared" si="27"/>
        <v>29.940394700503074</v>
      </c>
      <c r="K137">
        <f t="shared" si="39"/>
        <v>28.471731008571862</v>
      </c>
      <c r="L137">
        <f t="shared" si="34"/>
        <v>56.880553792198519</v>
      </c>
      <c r="M137">
        <f t="shared" si="35"/>
        <v>54.090396716208517</v>
      </c>
      <c r="N137">
        <f t="shared" si="36"/>
        <v>9.6496708331106191</v>
      </c>
      <c r="O137">
        <f t="shared" si="37"/>
        <v>9.1763263320296424</v>
      </c>
      <c r="P137">
        <f t="shared" si="38"/>
        <v>5.8945589726258873</v>
      </c>
    </row>
    <row r="138" spans="2:16" x14ac:dyDescent="0.25">
      <c r="B138">
        <v>1822</v>
      </c>
      <c r="C138">
        <v>2831</v>
      </c>
      <c r="D138">
        <v>17852</v>
      </c>
      <c r="E138">
        <f t="shared" si="21"/>
        <v>6.3058989756269872</v>
      </c>
      <c r="F138">
        <v>427465</v>
      </c>
      <c r="G138">
        <f t="shared" ref="G138:G146" si="40">((G137/1000)*28.9)+G137</f>
        <v>315504.55478268221</v>
      </c>
      <c r="H138">
        <f t="shared" ref="H138:H146" si="41">((H137/1000)*26.9)+H137</f>
        <v>331134.37666159333</v>
      </c>
      <c r="I138">
        <v>8887</v>
      </c>
      <c r="J138">
        <f t="shared" si="27"/>
        <v>28.167580674457511</v>
      </c>
      <c r="K138">
        <f t="shared" si="39"/>
        <v>26.838047108235383</v>
      </c>
      <c r="L138">
        <f t="shared" si="34"/>
        <v>56.582384404232641</v>
      </c>
      <c r="M138">
        <f t="shared" si="35"/>
        <v>53.911648135053227</v>
      </c>
      <c r="N138">
        <f t="shared" si="36"/>
        <v>8.9729290974895033</v>
      </c>
      <c r="O138">
        <f t="shared" si="37"/>
        <v>8.5493992757302095</v>
      </c>
      <c r="P138">
        <f t="shared" si="38"/>
        <v>6.3058989756269872</v>
      </c>
    </row>
    <row r="139" spans="2:16" x14ac:dyDescent="0.25">
      <c r="B139">
        <v>1823</v>
      </c>
      <c r="C139">
        <v>2877</v>
      </c>
      <c r="D139">
        <v>18342</v>
      </c>
      <c r="E139">
        <f t="shared" si="21"/>
        <v>6.3753910323253393</v>
      </c>
      <c r="F139">
        <v>436631.66666666669</v>
      </c>
      <c r="G139">
        <f t="shared" si="40"/>
        <v>324622.63641590171</v>
      </c>
      <c r="H139">
        <f t="shared" si="41"/>
        <v>340041.8913937902</v>
      </c>
      <c r="I139">
        <v>8347</v>
      </c>
      <c r="J139">
        <f t="shared" si="27"/>
        <v>25.71293269057783</v>
      </c>
      <c r="K139">
        <f t="shared" si="39"/>
        <v>24.546975567588646</v>
      </c>
      <c r="L139">
        <f t="shared" si="34"/>
        <v>56.502529221346421</v>
      </c>
      <c r="M139">
        <f t="shared" si="35"/>
        <v>53.940412826250267</v>
      </c>
      <c r="N139">
        <f t="shared" si="36"/>
        <v>8.8625982210126288</v>
      </c>
      <c r="O139">
        <f t="shared" si="37"/>
        <v>8.4607222604471701</v>
      </c>
      <c r="P139">
        <f t="shared" si="38"/>
        <v>6.3753910323253393</v>
      </c>
    </row>
    <row r="140" spans="2:16" x14ac:dyDescent="0.25">
      <c r="B140">
        <v>1824</v>
      </c>
      <c r="C140">
        <v>3128</v>
      </c>
      <c r="D140">
        <v>18769</v>
      </c>
      <c r="E140">
        <f t="shared" si="21"/>
        <v>6.000319693094629</v>
      </c>
      <c r="F140">
        <v>445798.33333333337</v>
      </c>
      <c r="G140">
        <f t="shared" si="40"/>
        <v>334004.23060832126</v>
      </c>
      <c r="H140">
        <f t="shared" si="41"/>
        <v>349189.01827228314</v>
      </c>
      <c r="I140">
        <v>7921</v>
      </c>
      <c r="J140">
        <f t="shared" si="27"/>
        <v>23.715268473017534</v>
      </c>
      <c r="K140">
        <f t="shared" si="39"/>
        <v>22.683989431258496</v>
      </c>
      <c r="L140">
        <f t="shared" si="34"/>
        <v>56.193898998872129</v>
      </c>
      <c r="M140">
        <f t="shared" si="35"/>
        <v>53.750258507169633</v>
      </c>
      <c r="N140">
        <f t="shared" si="36"/>
        <v>9.3651508374698711</v>
      </c>
      <c r="O140">
        <f t="shared" si="37"/>
        <v>8.9578991214463546</v>
      </c>
      <c r="P140">
        <f t="shared" si="38"/>
        <v>6.000319693094629</v>
      </c>
    </row>
    <row r="141" spans="2:16" x14ac:dyDescent="0.25">
      <c r="B141">
        <v>1825</v>
      </c>
      <c r="C141">
        <v>3362</v>
      </c>
      <c r="D141">
        <v>19366</v>
      </c>
      <c r="E141">
        <f t="shared" si="21"/>
        <v>5.7602617489589534</v>
      </c>
      <c r="F141">
        <v>454965</v>
      </c>
      <c r="G141">
        <f t="shared" si="40"/>
        <v>343656.95287290175</v>
      </c>
      <c r="H141">
        <f t="shared" si="41"/>
        <v>358582.20286380756</v>
      </c>
      <c r="I141">
        <v>10443</v>
      </c>
      <c r="J141">
        <f t="shared" si="27"/>
        <v>30.387861827612269</v>
      </c>
      <c r="K141">
        <f t="shared" si="39"/>
        <v>29.123029298713792</v>
      </c>
      <c r="L141">
        <f t="shared" si="34"/>
        <v>56.352708240308267</v>
      </c>
      <c r="M141">
        <f t="shared" si="35"/>
        <v>54.007142142956177</v>
      </c>
      <c r="N141">
        <f t="shared" si="36"/>
        <v>9.7830117269398116</v>
      </c>
      <c r="O141">
        <f t="shared" si="37"/>
        <v>9.3758138946926906</v>
      </c>
      <c r="P141">
        <f t="shared" si="38"/>
        <v>5.7602617489589534</v>
      </c>
    </row>
    <row r="142" spans="2:16" x14ac:dyDescent="0.25">
      <c r="B142">
        <v>1826</v>
      </c>
      <c r="C142">
        <v>3582</v>
      </c>
      <c r="D142">
        <v>20090</v>
      </c>
      <c r="E142">
        <f t="shared" si="21"/>
        <v>5.6085985482970404</v>
      </c>
      <c r="F142">
        <v>464220</v>
      </c>
      <c r="G142">
        <f t="shared" si="40"/>
        <v>353588.63881092862</v>
      </c>
      <c r="H142">
        <f t="shared" si="41"/>
        <v>368228.06412084401</v>
      </c>
      <c r="I142">
        <v>10775</v>
      </c>
      <c r="J142">
        <f t="shared" si="27"/>
        <v>30.4732641756672</v>
      </c>
      <c r="K142">
        <f t="shared" si="39"/>
        <v>29.261756639124311</v>
      </c>
      <c r="L142">
        <f t="shared" si="34"/>
        <v>56.817436407346086</v>
      </c>
      <c r="M142">
        <f t="shared" si="35"/>
        <v>54.558579200000686</v>
      </c>
      <c r="N142">
        <f t="shared" si="36"/>
        <v>10.130415988606952</v>
      </c>
      <c r="O142">
        <f t="shared" si="37"/>
        <v>9.7276670330713024</v>
      </c>
      <c r="P142">
        <f t="shared" si="38"/>
        <v>5.6085985482970404</v>
      </c>
    </row>
    <row r="143" spans="2:16" x14ac:dyDescent="0.25">
      <c r="B143">
        <v>1827</v>
      </c>
      <c r="C143">
        <v>3529</v>
      </c>
      <c r="D143">
        <v>20752</v>
      </c>
      <c r="E143">
        <f t="shared" si="21"/>
        <v>5.8804193822612634</v>
      </c>
      <c r="F143">
        <v>473475</v>
      </c>
      <c r="G143">
        <f t="shared" si="40"/>
        <v>363807.35047256446</v>
      </c>
      <c r="H143">
        <f t="shared" si="41"/>
        <v>378133.39904569474</v>
      </c>
      <c r="I143">
        <v>9748</v>
      </c>
      <c r="J143">
        <f t="shared" si="27"/>
        <v>26.794400902944702</v>
      </c>
      <c r="K143">
        <f t="shared" si="39"/>
        <v>25.77926209269344</v>
      </c>
      <c r="L143">
        <f t="shared" si="34"/>
        <v>57.041178450749733</v>
      </c>
      <c r="M143">
        <f t="shared" si="35"/>
        <v>54.880103297863592</v>
      </c>
      <c r="N143">
        <f t="shared" si="36"/>
        <v>9.7001888373504155</v>
      </c>
      <c r="O143">
        <f t="shared" si="37"/>
        <v>9.332685261091008</v>
      </c>
      <c r="P143">
        <f t="shared" si="38"/>
        <v>5.8804193822612634</v>
      </c>
    </row>
    <row r="144" spans="2:16" x14ac:dyDescent="0.25">
      <c r="B144">
        <v>1828</v>
      </c>
      <c r="C144">
        <v>3142</v>
      </c>
      <c r="D144">
        <v>20736</v>
      </c>
      <c r="E144">
        <f t="shared" si="21"/>
        <v>6.599618077657543</v>
      </c>
      <c r="F144">
        <v>493389.75</v>
      </c>
      <c r="G144">
        <f t="shared" si="40"/>
        <v>374321.38290122157</v>
      </c>
      <c r="H144">
        <f t="shared" si="41"/>
        <v>388305.18748002395</v>
      </c>
      <c r="I144">
        <v>9566</v>
      </c>
      <c r="J144">
        <f t="shared" si="27"/>
        <v>25.555579875928007</v>
      </c>
      <c r="K144">
        <f t="shared" si="39"/>
        <v>24.635261923952832</v>
      </c>
      <c r="L144">
        <f t="shared" si="34"/>
        <v>55.396247575501064</v>
      </c>
      <c r="M144">
        <f t="shared" si="35"/>
        <v>53.401295343412706</v>
      </c>
      <c r="N144">
        <f t="shared" si="36"/>
        <v>8.3938565722523304</v>
      </c>
      <c r="O144">
        <f t="shared" si="37"/>
        <v>8.0915735903261332</v>
      </c>
      <c r="P144">
        <f t="shared" si="38"/>
        <v>6.599618077657543</v>
      </c>
    </row>
    <row r="145" spans="2:16" x14ac:dyDescent="0.25">
      <c r="B145">
        <v>1829</v>
      </c>
      <c r="C145">
        <v>3190</v>
      </c>
      <c r="D145">
        <v>20896</v>
      </c>
      <c r="E145">
        <f t="shared" si="21"/>
        <v>6.5504702194357369</v>
      </c>
      <c r="F145">
        <v>513304.5</v>
      </c>
      <c r="G145">
        <f t="shared" si="40"/>
        <v>385139.27086706687</v>
      </c>
      <c r="H145">
        <f t="shared" si="41"/>
        <v>398750.59702323657</v>
      </c>
      <c r="I145">
        <v>9114</v>
      </c>
      <c r="J145">
        <f t="shared" si="27"/>
        <v>23.664166937538166</v>
      </c>
      <c r="K145">
        <f t="shared" si="39"/>
        <v>22.856392110853434</v>
      </c>
      <c r="L145">
        <f t="shared" si="34"/>
        <v>54.255698082817375</v>
      </c>
      <c r="M145">
        <f t="shared" si="35"/>
        <v>52.403683294754593</v>
      </c>
      <c r="N145">
        <f t="shared" si="36"/>
        <v>8.2827180744729816</v>
      </c>
      <c r="O145">
        <f t="shared" si="37"/>
        <v>7.9999880221222792</v>
      </c>
      <c r="P145">
        <f t="shared" si="38"/>
        <v>6.5504702194357369</v>
      </c>
    </row>
    <row r="146" spans="2:16" x14ac:dyDescent="0.25">
      <c r="B146">
        <v>1830</v>
      </c>
      <c r="C146">
        <v>3844</v>
      </c>
      <c r="D146">
        <v>21930</v>
      </c>
      <c r="E146">
        <f t="shared" si="21"/>
        <v>5.7049947970863686</v>
      </c>
      <c r="F146">
        <v>533219.25</v>
      </c>
      <c r="G146">
        <f t="shared" si="40"/>
        <v>396269.79579512507</v>
      </c>
      <c r="H146">
        <f t="shared" si="41"/>
        <v>409476.98808316165</v>
      </c>
      <c r="I146">
        <v>10957</v>
      </c>
      <c r="J146">
        <f t="shared" si="27"/>
        <v>27.650353663757066</v>
      </c>
      <c r="K146">
        <f t="shared" si="39"/>
        <v>26.758524456506741</v>
      </c>
      <c r="L146">
        <f t="shared" si="34"/>
        <v>55.341083859285611</v>
      </c>
      <c r="M146">
        <f t="shared" si="35"/>
        <v>53.556123147868284</v>
      </c>
      <c r="N146">
        <f t="shared" si="36"/>
        <v>9.700461758098216</v>
      </c>
      <c r="O146">
        <f t="shared" si="37"/>
        <v>9.3875849238671094</v>
      </c>
      <c r="P146">
        <f t="shared" si="38"/>
        <v>5.7049947970863686</v>
      </c>
    </row>
    <row r="147" spans="2:16" x14ac:dyDescent="0.25">
      <c r="B147">
        <v>1831</v>
      </c>
      <c r="C147">
        <v>4331</v>
      </c>
      <c r="D147">
        <v>23693</v>
      </c>
      <c r="E147">
        <f t="shared" si="21"/>
        <v>5.4705610713461095</v>
      </c>
      <c r="F147">
        <v>553134</v>
      </c>
      <c r="G147">
        <f>((G146/1000)*26.7)+G146</f>
        <v>406850.1993428549</v>
      </c>
      <c r="H147">
        <f>((H146/1000)*25.2)+H146</f>
        <v>419795.80818285735</v>
      </c>
      <c r="I147">
        <v>11614</v>
      </c>
      <c r="J147">
        <f t="shared" si="27"/>
        <v>28.546133242060471</v>
      </c>
      <c r="K147">
        <f t="shared" si="39"/>
        <v>27.665831277050533</v>
      </c>
      <c r="L147">
        <f t="shared" si="34"/>
        <v>58.235193292934284</v>
      </c>
      <c r="M147">
        <f t="shared" si="35"/>
        <v>56.439343933800437</v>
      </c>
      <c r="N147">
        <f t="shared" si="36"/>
        <v>10.645195718216282</v>
      </c>
      <c r="O147">
        <f t="shared" si="37"/>
        <v>10.316920549415004</v>
      </c>
      <c r="P147">
        <f t="shared" si="38"/>
        <v>5.4705610713461095</v>
      </c>
    </row>
    <row r="148" spans="2:16" x14ac:dyDescent="0.25">
      <c r="B148">
        <v>1832</v>
      </c>
      <c r="C148">
        <v>4341</v>
      </c>
      <c r="D148">
        <v>24243</v>
      </c>
      <c r="E148">
        <f t="shared" si="21"/>
        <v>5.5846579129232898</v>
      </c>
      <c r="F148">
        <v>564207.07692307688</v>
      </c>
      <c r="G148">
        <f t="shared" ref="G148:G156" si="42">((G147/1000)*26.7)+G147</f>
        <v>417713.09966530913</v>
      </c>
      <c r="H148">
        <f t="shared" ref="H148:H156" si="43">((H147/1000)*25.2)+H147</f>
        <v>430374.66254906537</v>
      </c>
      <c r="I148">
        <v>19868</v>
      </c>
      <c r="J148">
        <f t="shared" si="27"/>
        <v>47.563746542589044</v>
      </c>
      <c r="K148">
        <f t="shared" si="39"/>
        <v>46.164427715897254</v>
      </c>
      <c r="L148">
        <f t="shared" si="34"/>
        <v>58.037442492046821</v>
      </c>
      <c r="M148">
        <f t="shared" si="35"/>
        <v>56.329988983113402</v>
      </c>
      <c r="N148">
        <f t="shared" si="36"/>
        <v>10.392300369507703</v>
      </c>
      <c r="O148">
        <f t="shared" si="37"/>
        <v>10.086560333939499</v>
      </c>
      <c r="P148">
        <f t="shared" si="38"/>
        <v>5.5846579129232898</v>
      </c>
    </row>
    <row r="149" spans="2:16" x14ac:dyDescent="0.25">
      <c r="B149">
        <v>1833</v>
      </c>
      <c r="C149">
        <v>4491</v>
      </c>
      <c r="D149">
        <v>24766</v>
      </c>
      <c r="E149">
        <f t="shared" si="21"/>
        <v>5.5145847250055668</v>
      </c>
      <c r="F149">
        <v>575280.15384615376</v>
      </c>
      <c r="G149">
        <f t="shared" si="42"/>
        <v>428866.03942637285</v>
      </c>
      <c r="H149">
        <f t="shared" si="43"/>
        <v>441220.10404530179</v>
      </c>
      <c r="I149">
        <v>10638</v>
      </c>
      <c r="J149">
        <f t="shared" si="27"/>
        <v>24.804948450170574</v>
      </c>
      <c r="K149">
        <f t="shared" si="39"/>
        <v>24.110415419574252</v>
      </c>
      <c r="L149">
        <f t="shared" si="34"/>
        <v>57.747636145602975</v>
      </c>
      <c r="M149">
        <f t="shared" si="35"/>
        <v>56.130715198456087</v>
      </c>
      <c r="N149">
        <f t="shared" si="36"/>
        <v>10.471801418473026</v>
      </c>
      <c r="O149">
        <f t="shared" si="37"/>
        <v>10.178593311647674</v>
      </c>
      <c r="P149">
        <f t="shared" si="38"/>
        <v>5.5145847250055668</v>
      </c>
    </row>
    <row r="150" spans="2:16" x14ac:dyDescent="0.25">
      <c r="B150">
        <v>1834</v>
      </c>
      <c r="C150">
        <v>3911</v>
      </c>
      <c r="D150">
        <v>24384</v>
      </c>
      <c r="E150">
        <f t="shared" si="21"/>
        <v>6.2347225773459476</v>
      </c>
      <c r="F150">
        <v>586353.23076923063</v>
      </c>
      <c r="G150">
        <f t="shared" si="42"/>
        <v>440316.76267905702</v>
      </c>
      <c r="H150">
        <f t="shared" si="43"/>
        <v>452338.85066724342</v>
      </c>
      <c r="I150">
        <v>15028</v>
      </c>
      <c r="J150">
        <f t="shared" si="27"/>
        <v>34.129974767628312</v>
      </c>
      <c r="K150">
        <f t="shared" si="39"/>
        <v>33.222881425798931</v>
      </c>
      <c r="L150">
        <f t="shared" si="34"/>
        <v>55.378314129215383</v>
      </c>
      <c r="M150">
        <f t="shared" si="35"/>
        <v>53.906490596664973</v>
      </c>
      <c r="N150">
        <f t="shared" si="36"/>
        <v>8.8822419028609474</v>
      </c>
      <c r="O150">
        <f t="shared" si="37"/>
        <v>8.6461730939778842</v>
      </c>
      <c r="P150">
        <f t="shared" si="38"/>
        <v>6.2347225773459476</v>
      </c>
    </row>
    <row r="151" spans="2:16" x14ac:dyDescent="0.25">
      <c r="B151">
        <v>1835</v>
      </c>
      <c r="C151">
        <v>4308</v>
      </c>
      <c r="D151">
        <v>25509</v>
      </c>
      <c r="E151">
        <f t="shared" si="21"/>
        <v>5.9213091922005567</v>
      </c>
      <c r="F151">
        <v>597426.30769230751</v>
      </c>
      <c r="G151">
        <f t="shared" si="42"/>
        <v>452073.22024258785</v>
      </c>
      <c r="H151">
        <f t="shared" si="43"/>
        <v>463737.78970405797</v>
      </c>
      <c r="I151">
        <v>9392</v>
      </c>
      <c r="J151">
        <f t="shared" si="27"/>
        <v>20.775395620559301</v>
      </c>
      <c r="K151">
        <f t="shared" si="39"/>
        <v>20.252824351437184</v>
      </c>
      <c r="L151">
        <f t="shared" si="34"/>
        <v>56.426700051623421</v>
      </c>
      <c r="M151">
        <f t="shared" si="35"/>
        <v>55.007378234754164</v>
      </c>
      <c r="N151">
        <f t="shared" si="36"/>
        <v>9.5294297629226428</v>
      </c>
      <c r="O151">
        <f t="shared" si="37"/>
        <v>9.2897324644369021</v>
      </c>
      <c r="P151">
        <f t="shared" si="38"/>
        <v>5.9213091922005567</v>
      </c>
    </row>
    <row r="152" spans="2:16" x14ac:dyDescent="0.25">
      <c r="B152">
        <v>1836</v>
      </c>
      <c r="C152">
        <v>3861</v>
      </c>
      <c r="D152">
        <v>25589</v>
      </c>
      <c r="E152">
        <f t="shared" si="21"/>
        <v>6.6275576275576276</v>
      </c>
      <c r="F152">
        <v>608499.38461538439</v>
      </c>
      <c r="G152">
        <f t="shared" si="42"/>
        <v>464143.57522306492</v>
      </c>
      <c r="H152">
        <f t="shared" si="43"/>
        <v>475423.98200460023</v>
      </c>
      <c r="I152">
        <v>11094</v>
      </c>
      <c r="J152">
        <f t="shared" si="27"/>
        <v>23.902086751213311</v>
      </c>
      <c r="K152">
        <f t="shared" si="39"/>
        <v>23.33496083479578</v>
      </c>
      <c r="L152">
        <f t="shared" si="34"/>
        <v>55.131647546132818</v>
      </c>
      <c r="M152">
        <f t="shared" si="35"/>
        <v>53.823536398196246</v>
      </c>
      <c r="N152">
        <f t="shared" si="36"/>
        <v>8.3185466870772125</v>
      </c>
      <c r="O152">
        <f t="shared" si="37"/>
        <v>8.1211721455873906</v>
      </c>
      <c r="P152">
        <f t="shared" si="38"/>
        <v>6.6275576275576276</v>
      </c>
    </row>
    <row r="153" spans="2:16" x14ac:dyDescent="0.25">
      <c r="B153">
        <v>1837</v>
      </c>
      <c r="C153">
        <v>3250</v>
      </c>
      <c r="D153">
        <v>24230</v>
      </c>
      <c r="E153">
        <f t="shared" si="21"/>
        <v>7.4553846153846157</v>
      </c>
      <c r="F153">
        <v>619572.46153846127</v>
      </c>
      <c r="G153">
        <f t="shared" si="42"/>
        <v>476536.20868152077</v>
      </c>
      <c r="H153">
        <f t="shared" si="43"/>
        <v>487404.66635111615</v>
      </c>
      <c r="I153">
        <v>13431</v>
      </c>
      <c r="J153">
        <f t="shared" si="27"/>
        <v>28.184636876095645</v>
      </c>
      <c r="K153">
        <f t="shared" si="39"/>
        <v>27.556158008394174</v>
      </c>
      <c r="L153">
        <f t="shared" si="34"/>
        <v>50.846083799255268</v>
      </c>
      <c r="M153">
        <f t="shared" si="35"/>
        <v>49.712285648379932</v>
      </c>
      <c r="N153">
        <f t="shared" si="36"/>
        <v>6.8200483841345285</v>
      </c>
      <c r="O153">
        <f t="shared" si="37"/>
        <v>6.6679706296836478</v>
      </c>
      <c r="P153">
        <f t="shared" si="38"/>
        <v>7.4553846153846157</v>
      </c>
    </row>
    <row r="154" spans="2:16" x14ac:dyDescent="0.25">
      <c r="B154">
        <v>1838</v>
      </c>
      <c r="C154">
        <v>3583</v>
      </c>
      <c r="D154">
        <v>24899</v>
      </c>
      <c r="E154">
        <f t="shared" si="21"/>
        <v>6.9492045771699695</v>
      </c>
      <c r="F154">
        <v>630645.53846153815</v>
      </c>
      <c r="G154">
        <f t="shared" si="42"/>
        <v>489259.7254533174</v>
      </c>
      <c r="H154">
        <f t="shared" si="43"/>
        <v>499687.26394316426</v>
      </c>
      <c r="I154">
        <v>11574</v>
      </c>
      <c r="J154">
        <f t="shared" si="27"/>
        <v>23.656147027585924</v>
      </c>
      <c r="K154">
        <f t="shared" si="39"/>
        <v>23.162487490008264</v>
      </c>
      <c r="L154">
        <f t="shared" si="34"/>
        <v>50.891170281653871</v>
      </c>
      <c r="M154">
        <f t="shared" si="35"/>
        <v>49.82916675425227</v>
      </c>
      <c r="N154">
        <f t="shared" si="36"/>
        <v>7.3233086918818362</v>
      </c>
      <c r="O154">
        <f t="shared" si="37"/>
        <v>7.1704849383704516</v>
      </c>
      <c r="P154">
        <f t="shared" si="38"/>
        <v>6.9492045771699695</v>
      </c>
    </row>
    <row r="155" spans="2:16" x14ac:dyDescent="0.25">
      <c r="B155">
        <v>1839</v>
      </c>
      <c r="C155">
        <v>4038</v>
      </c>
      <c r="D155">
        <v>24707</v>
      </c>
      <c r="E155">
        <f t="shared" si="21"/>
        <v>6.1186230807330357</v>
      </c>
      <c r="F155">
        <v>641718.61538461503</v>
      </c>
      <c r="G155">
        <f t="shared" si="42"/>
        <v>502322.96012292098</v>
      </c>
      <c r="H155">
        <f t="shared" si="43"/>
        <v>512279.382994532</v>
      </c>
      <c r="I155">
        <v>11056</v>
      </c>
      <c r="J155">
        <f t="shared" si="27"/>
        <v>22.009744482502931</v>
      </c>
      <c r="K155">
        <f t="shared" si="39"/>
        <v>21.581973366509676</v>
      </c>
      <c r="L155">
        <f t="shared" si="34"/>
        <v>49.185488144826337</v>
      </c>
      <c r="M155">
        <f t="shared" si="35"/>
        <v>48.229541965118898</v>
      </c>
      <c r="N155">
        <f t="shared" si="36"/>
        <v>8.0386530590038756</v>
      </c>
      <c r="O155">
        <f t="shared" si="37"/>
        <v>7.8824175519144415</v>
      </c>
      <c r="P155">
        <f t="shared" si="38"/>
        <v>6.1186230807330357</v>
      </c>
    </row>
    <row r="156" spans="2:16" x14ac:dyDescent="0.25">
      <c r="B156">
        <v>1840</v>
      </c>
      <c r="C156">
        <v>4758</v>
      </c>
      <c r="D156">
        <v>26162</v>
      </c>
      <c r="E156">
        <f t="shared" si="21"/>
        <v>5.4985287936107605</v>
      </c>
      <c r="F156">
        <v>652791.6923076919</v>
      </c>
      <c r="G156">
        <f t="shared" si="42"/>
        <v>515734.98315820296</v>
      </c>
      <c r="H156">
        <f t="shared" si="43"/>
        <v>525188.82344599417</v>
      </c>
      <c r="I156">
        <v>11795</v>
      </c>
      <c r="J156">
        <f t="shared" si="27"/>
        <v>22.870273270529442</v>
      </c>
      <c r="K156">
        <f t="shared" si="39"/>
        <v>22.458589127254903</v>
      </c>
      <c r="L156">
        <f t="shared" si="34"/>
        <v>50.727604010478274</v>
      </c>
      <c r="M156">
        <f t="shared" si="35"/>
        <v>49.814464497434741</v>
      </c>
      <c r="N156">
        <f t="shared" si="36"/>
        <v>9.2256685223551571</v>
      </c>
      <c r="O156">
        <f t="shared" si="37"/>
        <v>9.0595987339956618</v>
      </c>
      <c r="P156">
        <f t="shared" si="38"/>
        <v>5.4985287936107605</v>
      </c>
    </row>
    <row r="157" spans="2:16" x14ac:dyDescent="0.25">
      <c r="B157">
        <v>1841</v>
      </c>
      <c r="C157">
        <v>4937</v>
      </c>
      <c r="D157">
        <v>27955</v>
      </c>
      <c r="E157">
        <f t="shared" si="21"/>
        <v>5.6623455539801499</v>
      </c>
      <c r="F157">
        <v>663864.76923076878</v>
      </c>
      <c r="G157">
        <f>((G156/1000)*29.2)+G156</f>
        <v>530794.44466642244</v>
      </c>
      <c r="H157">
        <f>((H156/1000)*28.2)+H156</f>
        <v>539999.14826717123</v>
      </c>
      <c r="I157">
        <v>13476</v>
      </c>
      <c r="J157">
        <f t="shared" si="27"/>
        <v>25.388359157505853</v>
      </c>
      <c r="K157">
        <f t="shared" si="39"/>
        <v>24.955594917591579</v>
      </c>
      <c r="L157">
        <f t="shared" si="34"/>
        <v>52.666338694573767</v>
      </c>
      <c r="M157">
        <f t="shared" si="35"/>
        <v>51.768600172252349</v>
      </c>
      <c r="N157">
        <f t="shared" si="36"/>
        <v>9.3011523568274264</v>
      </c>
      <c r="O157">
        <f t="shared" si="37"/>
        <v>9.142607013071359</v>
      </c>
      <c r="P157">
        <f t="shared" si="38"/>
        <v>5.6623455539801499</v>
      </c>
    </row>
    <row r="158" spans="2:16" x14ac:dyDescent="0.25">
      <c r="B158">
        <v>1842</v>
      </c>
      <c r="C158">
        <v>5007</v>
      </c>
      <c r="D158">
        <v>28498</v>
      </c>
      <c r="E158">
        <f t="shared" si="21"/>
        <v>5.6916317155981622</v>
      </c>
      <c r="F158">
        <v>674937.84615384566</v>
      </c>
      <c r="G158">
        <f t="shared" ref="G158:G166" si="44">((G157/1000)*29.2)+G157</f>
        <v>546293.642450682</v>
      </c>
      <c r="H158">
        <f t="shared" ref="H158:H166" si="45">((H157/1000)*28.2)+H157</f>
        <v>555227.12424830545</v>
      </c>
      <c r="I158">
        <v>13826</v>
      </c>
      <c r="J158">
        <f t="shared" si="27"/>
        <v>25.308733116454263</v>
      </c>
      <c r="K158">
        <f t="shared" si="39"/>
        <v>24.901521190482789</v>
      </c>
      <c r="L158">
        <f t="shared" si="34"/>
        <v>52.16608392540963</v>
      </c>
      <c r="M158">
        <f t="shared" si="35"/>
        <v>51.326743156833402</v>
      </c>
      <c r="N158">
        <f t="shared" si="36"/>
        <v>9.1654004566820841</v>
      </c>
      <c r="O158">
        <f t="shared" si="37"/>
        <v>9.0179311876715857</v>
      </c>
      <c r="P158">
        <f t="shared" si="38"/>
        <v>5.6916317155981622</v>
      </c>
    </row>
    <row r="159" spans="2:16" x14ac:dyDescent="0.25">
      <c r="B159">
        <v>1843</v>
      </c>
      <c r="C159">
        <v>5155</v>
      </c>
      <c r="D159">
        <v>30267</v>
      </c>
      <c r="E159">
        <f t="shared" si="21"/>
        <v>5.8713870029097963</v>
      </c>
      <c r="F159">
        <v>686010.92307692254</v>
      </c>
      <c r="G159">
        <f t="shared" si="44"/>
        <v>562245.41681024188</v>
      </c>
      <c r="H159">
        <f t="shared" si="45"/>
        <v>570884.52915210766</v>
      </c>
      <c r="I159">
        <v>13310</v>
      </c>
      <c r="J159">
        <f t="shared" si="27"/>
        <v>23.672936411844745</v>
      </c>
      <c r="K159">
        <f t="shared" si="39"/>
        <v>23.314697316755723</v>
      </c>
      <c r="L159">
        <f t="shared" si="34"/>
        <v>53.832364115499992</v>
      </c>
      <c r="M159">
        <f t="shared" si="35"/>
        <v>53.017726798365551</v>
      </c>
      <c r="N159">
        <f t="shared" si="36"/>
        <v>9.168594079869246</v>
      </c>
      <c r="O159">
        <f t="shared" si="37"/>
        <v>9.0298470824850305</v>
      </c>
      <c r="P159">
        <f t="shared" si="38"/>
        <v>5.8713870029097963</v>
      </c>
    </row>
    <row r="160" spans="2:16" x14ac:dyDescent="0.25">
      <c r="B160">
        <v>1844</v>
      </c>
      <c r="C160">
        <v>5324</v>
      </c>
      <c r="D160">
        <v>30705</v>
      </c>
      <c r="E160">
        <f t="shared" si="21"/>
        <v>5.7672802404207362</v>
      </c>
      <c r="F160">
        <v>697084</v>
      </c>
      <c r="G160">
        <f t="shared" si="44"/>
        <v>578662.98298110091</v>
      </c>
      <c r="H160">
        <f t="shared" si="45"/>
        <v>586983.47287419706</v>
      </c>
      <c r="I160">
        <v>12240</v>
      </c>
      <c r="J160">
        <f t="shared" si="27"/>
        <v>21.152208383786938</v>
      </c>
      <c r="K160">
        <f t="shared" si="39"/>
        <v>20.852375860032588</v>
      </c>
      <c r="L160">
        <f t="shared" si="34"/>
        <v>53.061973727465521</v>
      </c>
      <c r="M160">
        <f t="shared" si="35"/>
        <v>52.309820325351353</v>
      </c>
      <c r="N160">
        <f t="shared" si="36"/>
        <v>9.2005193983073248</v>
      </c>
      <c r="O160">
        <f t="shared" si="37"/>
        <v>9.0701020489226707</v>
      </c>
      <c r="P160">
        <f t="shared" si="38"/>
        <v>5.7672802404207362</v>
      </c>
    </row>
    <row r="161" spans="2:16" x14ac:dyDescent="0.25">
      <c r="B161">
        <v>1845</v>
      </c>
      <c r="C161">
        <v>5360</v>
      </c>
      <c r="D161">
        <v>32169</v>
      </c>
      <c r="E161">
        <f t="shared" si="21"/>
        <v>6.0016791044776117</v>
      </c>
      <c r="F161">
        <v>724680.71428571432</v>
      </c>
      <c r="G161">
        <f t="shared" si="44"/>
        <v>595559.94208414911</v>
      </c>
      <c r="H161">
        <f t="shared" si="45"/>
        <v>603536.40680924943</v>
      </c>
      <c r="I161">
        <v>12918</v>
      </c>
      <c r="J161">
        <f t="shared" si="27"/>
        <v>21.69051188163149</v>
      </c>
      <c r="K161">
        <f t="shared" si="39"/>
        <v>21.403845491764667</v>
      </c>
      <c r="L161">
        <f t="shared" si="34"/>
        <v>54.014714098173357</v>
      </c>
      <c r="M161">
        <f t="shared" si="35"/>
        <v>53.300844219273692</v>
      </c>
      <c r="N161">
        <f t="shared" si="36"/>
        <v>8.9999337115300193</v>
      </c>
      <c r="O161">
        <f t="shared" si="37"/>
        <v>8.8809886852344491</v>
      </c>
      <c r="P161">
        <f t="shared" si="38"/>
        <v>6.0016791044776117</v>
      </c>
    </row>
    <row r="162" spans="2:16" x14ac:dyDescent="0.25">
      <c r="B162">
        <v>1846</v>
      </c>
      <c r="C162">
        <v>5921</v>
      </c>
      <c r="D162">
        <v>32530</v>
      </c>
      <c r="E162">
        <f t="shared" si="21"/>
        <v>5.4940043911501437</v>
      </c>
      <c r="F162">
        <v>752277.42857142864</v>
      </c>
      <c r="G162">
        <f t="shared" si="44"/>
        <v>612950.29239300627</v>
      </c>
      <c r="H162">
        <f t="shared" si="45"/>
        <v>620556.13348127028</v>
      </c>
      <c r="I162">
        <v>16413</v>
      </c>
      <c r="J162">
        <f t="shared" si="27"/>
        <v>26.777048977205563</v>
      </c>
      <c r="K162">
        <f t="shared" si="39"/>
        <v>26.44885629914635</v>
      </c>
      <c r="L162">
        <f t="shared" si="34"/>
        <v>53.071187670047948</v>
      </c>
      <c r="M162">
        <f t="shared" si="35"/>
        <v>52.420721099813001</v>
      </c>
      <c r="N162">
        <f t="shared" si="36"/>
        <v>9.6598371409269568</v>
      </c>
      <c r="O162">
        <f t="shared" si="37"/>
        <v>9.541441427359139</v>
      </c>
      <c r="P162">
        <f t="shared" si="38"/>
        <v>5.4940043911501437</v>
      </c>
    </row>
    <row r="163" spans="2:16" x14ac:dyDescent="0.25">
      <c r="B163">
        <v>1847</v>
      </c>
      <c r="C163">
        <v>5593</v>
      </c>
      <c r="D163">
        <v>33984</v>
      </c>
      <c r="E163">
        <f t="shared" si="21"/>
        <v>6.0761666368675131</v>
      </c>
      <c r="F163">
        <v>779874.14285714296</v>
      </c>
      <c r="G163">
        <f t="shared" si="44"/>
        <v>630848.440930882</v>
      </c>
      <c r="H163">
        <f t="shared" si="45"/>
        <v>638055.81644544215</v>
      </c>
      <c r="I163">
        <v>16836</v>
      </c>
      <c r="J163">
        <f t="shared" si="27"/>
        <v>26.687868127496269</v>
      </c>
      <c r="K163">
        <f t="shared" si="39"/>
        <v>26.386406276792535</v>
      </c>
      <c r="L163">
        <f t="shared" si="34"/>
        <v>53.870308294418699</v>
      </c>
      <c r="M163">
        <f t="shared" si="35"/>
        <v>53.261797987082296</v>
      </c>
      <c r="N163">
        <f t="shared" si="36"/>
        <v>8.865837873431138</v>
      </c>
      <c r="O163">
        <f t="shared" si="37"/>
        <v>8.7656907998396676</v>
      </c>
      <c r="P163">
        <f t="shared" si="38"/>
        <v>6.0761666368675131</v>
      </c>
    </row>
    <row r="164" spans="2:16" x14ac:dyDescent="0.25">
      <c r="B164">
        <v>1848</v>
      </c>
      <c r="C164">
        <v>5156</v>
      </c>
      <c r="D164">
        <v>33693</v>
      </c>
      <c r="E164">
        <f t="shared" si="21"/>
        <v>6.5347168347556241</v>
      </c>
      <c r="F164">
        <v>807470.85714285728</v>
      </c>
      <c r="G164">
        <f t="shared" si="44"/>
        <v>649269.21540606371</v>
      </c>
      <c r="H164">
        <f t="shared" si="45"/>
        <v>656048.99046920356</v>
      </c>
      <c r="I164">
        <v>13546</v>
      </c>
      <c r="J164">
        <f t="shared" si="27"/>
        <v>20.863456450076889</v>
      </c>
      <c r="K164">
        <f t="shared" si="39"/>
        <v>20.647848250344776</v>
      </c>
      <c r="L164">
        <f t="shared" si="34"/>
        <v>51.89372790288207</v>
      </c>
      <c r="M164">
        <f t="shared" si="35"/>
        <v>51.357445083335783</v>
      </c>
      <c r="N164">
        <f t="shared" si="36"/>
        <v>7.9412358966924872</v>
      </c>
      <c r="O164">
        <f t="shared" si="37"/>
        <v>7.8591691701445194</v>
      </c>
      <c r="P164">
        <f t="shared" si="38"/>
        <v>6.5347168347556241</v>
      </c>
    </row>
    <row r="165" spans="2:16" x14ac:dyDescent="0.25">
      <c r="B165">
        <v>1849</v>
      </c>
      <c r="C165">
        <v>5126</v>
      </c>
      <c r="D165">
        <v>33232</v>
      </c>
      <c r="E165">
        <f t="shared" si="21"/>
        <v>6.4830277019118219</v>
      </c>
      <c r="F165">
        <v>835067.57142857159</v>
      </c>
      <c r="G165">
        <f t="shared" si="44"/>
        <v>668227.87649592082</v>
      </c>
      <c r="H165">
        <f t="shared" si="45"/>
        <v>674549.57200043509</v>
      </c>
      <c r="I165">
        <v>16633</v>
      </c>
      <c r="J165">
        <f t="shared" si="27"/>
        <v>24.891209398836772</v>
      </c>
      <c r="K165">
        <f t="shared" si="39"/>
        <v>24.657935740250196</v>
      </c>
      <c r="L165">
        <f t="shared" si="34"/>
        <v>49.73153795119002</v>
      </c>
      <c r="M165">
        <f t="shared" si="35"/>
        <v>49.265467475500181</v>
      </c>
      <c r="N165">
        <f t="shared" si="36"/>
        <v>7.6710358551336073</v>
      </c>
      <c r="O165">
        <f t="shared" si="37"/>
        <v>7.5991449891494316</v>
      </c>
      <c r="P165">
        <f t="shared" si="38"/>
        <v>6.4830277019118219</v>
      </c>
    </row>
    <row r="166" spans="2:16" x14ac:dyDescent="0.25">
      <c r="B166">
        <v>1850</v>
      </c>
      <c r="C166">
        <v>5240</v>
      </c>
      <c r="D166">
        <v>34527</v>
      </c>
      <c r="E166">
        <f t="shared" si="21"/>
        <v>6.5891221374045799</v>
      </c>
      <c r="F166">
        <v>862664.28571428591</v>
      </c>
      <c r="G166">
        <f t="shared" si="44"/>
        <v>687740.13048960175</v>
      </c>
      <c r="H166">
        <f t="shared" si="45"/>
        <v>693571.86993084732</v>
      </c>
      <c r="I166">
        <v>13371</v>
      </c>
      <c r="J166">
        <f t="shared" si="27"/>
        <v>19.441936579273328</v>
      </c>
      <c r="K166">
        <f t="shared" si="39"/>
        <v>19.278463530150319</v>
      </c>
      <c r="L166">
        <f t="shared" si="34"/>
        <v>50.203555775377325</v>
      </c>
      <c r="M166">
        <f t="shared" si="35"/>
        <v>49.781430731097153</v>
      </c>
      <c r="N166">
        <f t="shared" si="36"/>
        <v>7.6191569572501869</v>
      </c>
      <c r="O166">
        <f t="shared" si="37"/>
        <v>7.5550930295406227</v>
      </c>
      <c r="P166">
        <f t="shared" si="38"/>
        <v>6.5891221374045799</v>
      </c>
    </row>
    <row r="167" spans="2:16" x14ac:dyDescent="0.25">
      <c r="B167">
        <v>1851</v>
      </c>
      <c r="C167">
        <v>5453</v>
      </c>
      <c r="D167">
        <v>34066</v>
      </c>
      <c r="E167">
        <f t="shared" si="21"/>
        <v>6.2472033742893815</v>
      </c>
      <c r="F167">
        <v>890261</v>
      </c>
      <c r="G167">
        <f>((G166/1000)*26.2)+G166</f>
        <v>705758.92190842936</v>
      </c>
      <c r="H167">
        <f>((H166/1000)*27.8)+H166</f>
        <v>712853.16791492491</v>
      </c>
      <c r="I167">
        <v>14165</v>
      </c>
      <c r="J167">
        <f t="shared" si="27"/>
        <v>20.07059288984501</v>
      </c>
      <c r="K167">
        <f t="shared" si="39"/>
        <v>19.870852284254021</v>
      </c>
      <c r="L167">
        <f t="shared" si="34"/>
        <v>48.268606945673142</v>
      </c>
      <c r="M167">
        <f t="shared" si="35"/>
        <v>47.78824242254835</v>
      </c>
      <c r="N167">
        <f t="shared" si="36"/>
        <v>7.7264343825149897</v>
      </c>
      <c r="O167">
        <f t="shared" si="37"/>
        <v>7.6495416523852571</v>
      </c>
      <c r="P167">
        <f t="shared" si="38"/>
        <v>6.2472033742893815</v>
      </c>
    </row>
    <row r="168" spans="2:16" x14ac:dyDescent="0.25">
      <c r="B168">
        <v>1852</v>
      </c>
      <c r="C168">
        <v>5649</v>
      </c>
      <c r="D168">
        <v>35599</v>
      </c>
      <c r="E168">
        <f t="shared" si="21"/>
        <v>6.3018233315631083</v>
      </c>
      <c r="F168">
        <v>912391.5</v>
      </c>
      <c r="G168">
        <f t="shared" ref="G168:G176" si="46">((G167/1000)*26.2)+G167</f>
        <v>724249.80566243024</v>
      </c>
      <c r="H168">
        <f t="shared" ref="H168:H176" si="47">((H167/1000)*27.8)+H167</f>
        <v>732670.48598295986</v>
      </c>
      <c r="I168">
        <v>14288</v>
      </c>
      <c r="J168">
        <f t="shared" si="27"/>
        <v>19.72799977064761</v>
      </c>
      <c r="K168">
        <f t="shared" si="39"/>
        <v>19.501263219073227</v>
      </c>
      <c r="L168">
        <f t="shared" si="34"/>
        <v>49.152929999669951</v>
      </c>
      <c r="M168">
        <f t="shared" si="35"/>
        <v>48.58800877210161</v>
      </c>
      <c r="N168">
        <f t="shared" si="36"/>
        <v>7.7997949821100461</v>
      </c>
      <c r="O168">
        <f t="shared" si="37"/>
        <v>7.7101508905756342</v>
      </c>
      <c r="P168">
        <f t="shared" si="38"/>
        <v>6.3018233315631083</v>
      </c>
    </row>
    <row r="169" spans="2:16" x14ac:dyDescent="0.25">
      <c r="B169">
        <v>1853</v>
      </c>
      <c r="C169">
        <v>6302</v>
      </c>
      <c r="D169">
        <v>36483</v>
      </c>
      <c r="E169">
        <f t="shared" si="21"/>
        <v>5.789114566804189</v>
      </c>
      <c r="F169">
        <v>934522</v>
      </c>
      <c r="G169">
        <f t="shared" si="46"/>
        <v>743225.15057078586</v>
      </c>
      <c r="H169">
        <f t="shared" si="47"/>
        <v>753038.72549328615</v>
      </c>
      <c r="I169">
        <v>14646</v>
      </c>
      <c r="J169">
        <f t="shared" si="27"/>
        <v>19.706006973461662</v>
      </c>
      <c r="K169">
        <f t="shared" si="39"/>
        <v>19.44919896437727</v>
      </c>
      <c r="L169">
        <f t="shared" si="34"/>
        <v>49.087413110255483</v>
      </c>
      <c r="M169">
        <f t="shared" si="35"/>
        <v>48.447707621014331</v>
      </c>
      <c r="N169">
        <f t="shared" si="36"/>
        <v>8.479260954988078</v>
      </c>
      <c r="O169">
        <f t="shared" si="37"/>
        <v>8.368759516148133</v>
      </c>
      <c r="P169">
        <f t="shared" si="38"/>
        <v>5.789114566804189</v>
      </c>
    </row>
    <row r="170" spans="2:16" x14ac:dyDescent="0.25">
      <c r="B170">
        <v>1854</v>
      </c>
      <c r="C170">
        <v>6440</v>
      </c>
      <c r="D170">
        <v>36818</v>
      </c>
      <c r="E170">
        <f t="shared" si="21"/>
        <v>5.7170807453416153</v>
      </c>
      <c r="F170">
        <v>956652.5</v>
      </c>
      <c r="G170">
        <f t="shared" si="46"/>
        <v>762697.64951574046</v>
      </c>
      <c r="H170">
        <f t="shared" si="47"/>
        <v>773973.20206199947</v>
      </c>
      <c r="I170">
        <v>19470</v>
      </c>
      <c r="J170">
        <f t="shared" si="27"/>
        <v>25.52780910281038</v>
      </c>
      <c r="K170">
        <f t="shared" si="39"/>
        <v>25.155909724172009</v>
      </c>
      <c r="L170">
        <f t="shared" si="34"/>
        <v>48.273388574590271</v>
      </c>
      <c r="M170">
        <f t="shared" si="35"/>
        <v>47.570122456320753</v>
      </c>
      <c r="N170">
        <f t="shared" si="36"/>
        <v>8.4437129235798078</v>
      </c>
      <c r="O170">
        <f t="shared" si="37"/>
        <v>8.3207015215032225</v>
      </c>
      <c r="P170">
        <f t="shared" si="38"/>
        <v>5.7170807453416153</v>
      </c>
    </row>
    <row r="171" spans="2:16" x14ac:dyDescent="0.25">
      <c r="B171">
        <v>1855</v>
      </c>
      <c r="C171">
        <v>6319</v>
      </c>
      <c r="D171">
        <v>37169</v>
      </c>
      <c r="E171">
        <f t="shared" si="21"/>
        <v>5.8821015983541702</v>
      </c>
      <c r="F171">
        <v>978783</v>
      </c>
      <c r="G171">
        <f t="shared" si="46"/>
        <v>782680.3279330529</v>
      </c>
      <c r="H171">
        <f t="shared" si="47"/>
        <v>795489.65707932308</v>
      </c>
      <c r="I171">
        <v>17637</v>
      </c>
      <c r="J171">
        <f t="shared" ref="J171:J176" si="48">I171/(G171/1000)</f>
        <v>22.5341041170369</v>
      </c>
      <c r="K171">
        <f t="shared" si="39"/>
        <v>22.171249925178234</v>
      </c>
      <c r="L171">
        <f t="shared" si="34"/>
        <v>47.489375513190716</v>
      </c>
      <c r="M171">
        <f t="shared" si="35"/>
        <v>46.724680414410038</v>
      </c>
      <c r="N171">
        <f t="shared" si="36"/>
        <v>8.0735388056674147</v>
      </c>
      <c r="O171">
        <f t="shared" si="37"/>
        <v>7.9435350840393077</v>
      </c>
      <c r="P171">
        <f t="shared" si="38"/>
        <v>5.8821015983541702</v>
      </c>
    </row>
    <row r="172" spans="2:16" x14ac:dyDescent="0.25">
      <c r="B172">
        <v>1856</v>
      </c>
      <c r="C172">
        <v>6133</v>
      </c>
      <c r="D172">
        <v>38519</v>
      </c>
      <c r="E172">
        <f t="shared" si="21"/>
        <v>6.2806130767976525</v>
      </c>
      <c r="F172">
        <v>1000913.5</v>
      </c>
      <c r="G172">
        <f t="shared" si="46"/>
        <v>803186.5525248989</v>
      </c>
      <c r="H172">
        <f t="shared" si="47"/>
        <v>817604.26954612823</v>
      </c>
      <c r="I172">
        <v>16194</v>
      </c>
      <c r="J172">
        <f t="shared" si="48"/>
        <v>20.162190152577267</v>
      </c>
      <c r="K172">
        <f t="shared" si="39"/>
        <v>19.806648036451275</v>
      </c>
      <c r="L172">
        <f t="shared" si="34"/>
        <v>47.957725236947248</v>
      </c>
      <c r="M172">
        <f t="shared" si="35"/>
        <v>47.112033822160477</v>
      </c>
      <c r="N172">
        <f t="shared" si="36"/>
        <v>7.6358350133232298</v>
      </c>
      <c r="O172">
        <f t="shared" si="37"/>
        <v>7.5011839204369322</v>
      </c>
      <c r="P172">
        <f t="shared" si="38"/>
        <v>6.2806130767976525</v>
      </c>
    </row>
    <row r="173" spans="2:16" x14ac:dyDescent="0.25">
      <c r="B173">
        <v>1857</v>
      </c>
      <c r="C173">
        <v>6055</v>
      </c>
      <c r="D173">
        <v>38323</v>
      </c>
      <c r="E173">
        <f t="shared" si="21"/>
        <v>6.3291494632535095</v>
      </c>
      <c r="F173">
        <v>1023044</v>
      </c>
      <c r="G173">
        <f t="shared" si="46"/>
        <v>824230.04020105128</v>
      </c>
      <c r="H173">
        <f t="shared" si="47"/>
        <v>840333.66823951062</v>
      </c>
      <c r="I173">
        <v>16335</v>
      </c>
      <c r="J173">
        <f t="shared" si="48"/>
        <v>19.818496297484458</v>
      </c>
      <c r="K173">
        <f t="shared" si="39"/>
        <v>19.438707048619911</v>
      </c>
      <c r="L173">
        <f t="shared" si="34"/>
        <v>46.495514760238564</v>
      </c>
      <c r="M173">
        <f t="shared" si="35"/>
        <v>45.604503839869039</v>
      </c>
      <c r="N173">
        <f t="shared" si="36"/>
        <v>7.3462500814979119</v>
      </c>
      <c r="O173">
        <f t="shared" si="37"/>
        <v>7.2054711465805665</v>
      </c>
      <c r="P173">
        <f t="shared" si="38"/>
        <v>6.3291494632535095</v>
      </c>
    </row>
    <row r="174" spans="2:16" x14ac:dyDescent="0.25">
      <c r="B174">
        <v>1858</v>
      </c>
      <c r="C174">
        <v>6392</v>
      </c>
      <c r="D174">
        <v>39602</v>
      </c>
      <c r="E174">
        <f t="shared" si="21"/>
        <v>6.1955569461827285</v>
      </c>
      <c r="F174">
        <v>1045174.5</v>
      </c>
      <c r="G174">
        <f t="shared" si="46"/>
        <v>845824.86725431879</v>
      </c>
      <c r="H174">
        <f t="shared" si="47"/>
        <v>863694.94421656907</v>
      </c>
      <c r="I174">
        <v>16594</v>
      </c>
      <c r="J174">
        <f t="shared" si="48"/>
        <v>19.618718534330572</v>
      </c>
      <c r="K174">
        <f t="shared" si="39"/>
        <v>19.212802055998953</v>
      </c>
      <c r="L174">
        <f t="shared" si="34"/>
        <v>46.820567156596319</v>
      </c>
      <c r="M174">
        <f t="shared" si="35"/>
        <v>45.851837231630142</v>
      </c>
      <c r="N174">
        <f t="shared" si="36"/>
        <v>7.5571199753791145</v>
      </c>
      <c r="O174">
        <f t="shared" si="37"/>
        <v>7.4007611631882195</v>
      </c>
      <c r="P174">
        <f t="shared" si="38"/>
        <v>6.1955569461827285</v>
      </c>
    </row>
    <row r="175" spans="2:16" x14ac:dyDescent="0.25">
      <c r="B175">
        <v>1859</v>
      </c>
      <c r="C175">
        <v>6147</v>
      </c>
      <c r="D175">
        <v>41189</v>
      </c>
      <c r="E175">
        <f t="shared" si="21"/>
        <v>6.7006669920286317</v>
      </c>
      <c r="F175">
        <v>1067305</v>
      </c>
      <c r="G175">
        <f t="shared" si="46"/>
        <v>867985.47877638193</v>
      </c>
      <c r="H175">
        <f t="shared" si="47"/>
        <v>887705.66366578965</v>
      </c>
      <c r="I175">
        <v>17148</v>
      </c>
      <c r="J175">
        <f t="shared" si="48"/>
        <v>19.756090878586942</v>
      </c>
      <c r="K175">
        <f t="shared" si="39"/>
        <v>19.317213691289474</v>
      </c>
      <c r="L175">
        <f t="shared" si="34"/>
        <v>47.453558852234522</v>
      </c>
      <c r="M175">
        <f t="shared" si="35"/>
        <v>46.399388542717638</v>
      </c>
      <c r="N175">
        <f t="shared" si="36"/>
        <v>7.0819157120756904</v>
      </c>
      <c r="O175">
        <f t="shared" si="37"/>
        <v>6.9245925215976438</v>
      </c>
      <c r="P175">
        <f t="shared" si="38"/>
        <v>6.7006669920286317</v>
      </c>
    </row>
    <row r="176" spans="2:16" x14ac:dyDescent="0.25">
      <c r="B176">
        <v>1860</v>
      </c>
      <c r="C176">
        <v>6462</v>
      </c>
      <c r="D176">
        <v>41976</v>
      </c>
      <c r="E176">
        <f t="shared" si="21"/>
        <v>6.4958217270194982</v>
      </c>
      <c r="F176">
        <v>1089435.5</v>
      </c>
      <c r="G176">
        <f t="shared" si="46"/>
        <v>890726.69832032314</v>
      </c>
      <c r="H176">
        <f t="shared" si="47"/>
        <v>912383.8811156986</v>
      </c>
      <c r="I176">
        <v>16591</v>
      </c>
      <c r="J176">
        <f t="shared" si="48"/>
        <v>18.626364328459303</v>
      </c>
      <c r="K176">
        <f t="shared" si="39"/>
        <v>18.184231816668962</v>
      </c>
      <c r="L176">
        <f t="shared" si="34"/>
        <v>47.12556621369464</v>
      </c>
      <c r="M176">
        <f t="shared" si="35"/>
        <v>46.006950439183676</v>
      </c>
      <c r="N176">
        <f t="shared" si="36"/>
        <v>7.2547505449041063</v>
      </c>
      <c r="O176">
        <f t="shared" si="37"/>
        <v>7.0825451147799914</v>
      </c>
      <c r="P176">
        <f t="shared" si="38"/>
        <v>6.4958217270194982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Geloso, Vincent</dc:creator>
  <cp:lastModifiedBy>Geloso, Vincent</cp:lastModifiedBy>
  <dcterms:created xsi:type="dcterms:W3CDTF">2018-04-05T21:30:18Z</dcterms:created>
  <dcterms:modified xsi:type="dcterms:W3CDTF">2018-04-05T21:30:52Z</dcterms:modified>
</cp:coreProperties>
</file>